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autoCompressPictures="0" defaultThemeVersion="124226"/>
  <mc:AlternateContent xmlns:mc="http://schemas.openxmlformats.org/markup-compatibility/2006">
    <mc:Choice Requires="x15">
      <x15ac:absPath xmlns:x15ac="http://schemas.microsoft.com/office/spreadsheetml/2010/11/ac" url="F:\Users\Communications\Info Mgmt\Community Housing Grants Mgmt\Community Land Trusts\"/>
    </mc:Choice>
  </mc:AlternateContent>
  <xr:revisionPtr revIDLastSave="0" documentId="13_ncr:1_{2631E471-66E0-4917-AF91-DF70B71CFA0B}" xr6:coauthVersionLast="47" xr6:coauthVersionMax="47" xr10:uidLastSave="{00000000-0000-0000-0000-000000000000}"/>
  <bookViews>
    <workbookView xWindow="-120" yWindow="-120" windowWidth="29040" windowHeight="17640" xr2:uid="{00000000-000D-0000-FFFF-FFFF00000000}"/>
  </bookViews>
  <sheets>
    <sheet name="Underwriting Tool" sheetId="5" r:id="rId1"/>
    <sheet name="Final Buyer Underwriting" sheetId="4" state="hidden" r:id="rId2"/>
  </sheets>
  <definedNames>
    <definedName name="_xlnm.Print_Area" localSheetId="1">'Final Buyer Underwriting'!$A$1:$E$41</definedName>
    <definedName name="_xlnm.Print_Area" localSheetId="0">'Underwriting Tool'!$C$1:$G$55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55" i="5" l="1"/>
  <c r="D69" i="5"/>
  <c r="D46" i="5"/>
  <c r="D47" i="5" s="1"/>
  <c r="G25" i="5"/>
  <c r="A25" i="5" l="1"/>
  <c r="D28" i="5" s="1"/>
  <c r="A24" i="5"/>
  <c r="D27" i="5" s="1"/>
  <c r="D33" i="5"/>
  <c r="D43" i="5"/>
  <c r="E21" i="4"/>
  <c r="F21" i="4" s="1"/>
  <c r="D26" i="4"/>
  <c r="D11" i="4"/>
  <c r="D16" i="4" s="1"/>
  <c r="D18" i="4" s="1"/>
  <c r="D9" i="4"/>
  <c r="D24" i="4"/>
  <c r="D29" i="4"/>
  <c r="E20" i="4"/>
  <c r="F20" i="4" s="1"/>
  <c r="D23" i="4" s="1"/>
  <c r="D31" i="4" s="1"/>
  <c r="D42" i="4"/>
  <c r="D43" i="4" s="1"/>
  <c r="D44" i="4" s="1"/>
  <c r="D38" i="4"/>
  <c r="D37" i="4" l="1"/>
  <c r="D36" i="4"/>
  <c r="D39" i="4"/>
  <c r="E22" i="4"/>
  <c r="A26" i="5"/>
  <c r="D13" i="5" l="1"/>
  <c r="D20" i="5" s="1"/>
  <c r="D22" i="5" s="1"/>
  <c r="D42" i="5"/>
  <c r="D35" i="5"/>
  <c r="D48" i="5" s="1"/>
  <c r="D41" i="5" l="1"/>
  <c r="D58" i="5" s="1"/>
  <c r="D40" i="5"/>
  <c r="D56" i="5" l="1"/>
  <c r="D57" i="5"/>
</calcChain>
</file>

<file path=xl/sharedStrings.xml><?xml version="1.0" encoding="utf-8"?>
<sst xmlns="http://schemas.openxmlformats.org/spreadsheetml/2006/main" count="97" uniqueCount="74">
  <si>
    <t>Taxes--Annual</t>
  </si>
  <si>
    <t>Insurance--Annual</t>
  </si>
  <si>
    <t>Term--Years</t>
  </si>
  <si>
    <t>Annual Interest Rate</t>
  </si>
  <si>
    <t>Sales Price</t>
  </si>
  <si>
    <t>Total Cash Needed</t>
  </si>
  <si>
    <t>Housing Ratio</t>
  </si>
  <si>
    <t>Buyer's Mortgage</t>
  </si>
  <si>
    <t>Total Buyer Assistance Needed</t>
  </si>
  <si>
    <t>Total Pmt</t>
  </si>
  <si>
    <t>Total Debt Ratio</t>
  </si>
  <si>
    <t>Known buyer, known house</t>
  </si>
  <si>
    <t>HOME Assistance Needed</t>
  </si>
  <si>
    <t>First Mortgage LTV</t>
  </si>
  <si>
    <t>Buyer's cash investment (% of purchase price)</t>
  </si>
  <si>
    <t>Other Assistance</t>
  </si>
  <si>
    <t>HOME Homebuyer Development Analysis Tools</t>
  </si>
  <si>
    <t>Part B: Final Buyer Underwriting</t>
  </si>
  <si>
    <r>
      <t xml:space="preserve">See instructions to right </t>
    </r>
    <r>
      <rPr>
        <b/>
        <sz val="12"/>
        <rFont val="Symbol"/>
        <family val="1"/>
        <charset val="2"/>
      </rPr>
      <t>®</t>
    </r>
  </si>
  <si>
    <t>Association Fees--Annual</t>
  </si>
  <si>
    <t>Buyer Cash Investment toward purchase</t>
  </si>
  <si>
    <t>Buyer's Assets AFTER closing</t>
  </si>
  <si>
    <t>Remaining Assets/Monthly Payment</t>
  </si>
  <si>
    <t>Buyers' Starting Liquid Assets</t>
  </si>
  <si>
    <t>Closing Costs &amp; Prepaids</t>
  </si>
  <si>
    <t>Total escrows</t>
  </si>
  <si>
    <t>Other Adjustments/Credits (e.g. items unpaid by seller)</t>
  </si>
  <si>
    <t>Section K of Closing Statement</t>
  </si>
  <si>
    <t>Deposit + Cash at Closing</t>
  </si>
  <si>
    <t>Adjustments for Items Unpaid by Sller</t>
  </si>
  <si>
    <t>Principal &amp; Interest Payment</t>
  </si>
  <si>
    <t>Mortgage Insurance Payment</t>
  </si>
  <si>
    <t>Buyer's Cash Investment (deposit + cash at closing)</t>
  </si>
  <si>
    <t>Mortgage Insurance (Orange = Act. Pmt, Yellow = Rate)</t>
  </si>
  <si>
    <t>Annual Income (Underwritten)</t>
  </si>
  <si>
    <t>Existing Nonhousing Debt - Monthly</t>
  </si>
  <si>
    <t>Buyer's Cash Investment (paid outside of closing)</t>
  </si>
  <si>
    <t>Other Adjustments/Charges (e.g. items paid by seller in advance)</t>
  </si>
  <si>
    <t>Mortgage Term - Years</t>
  </si>
  <si>
    <t>Total Pmt (PI + MI + TI Escrows)</t>
  </si>
  <si>
    <t>Existing Nonhousing Consumer Debt - Monthly</t>
  </si>
  <si>
    <t>Buyer investment for "paid outside closing" items</t>
  </si>
  <si>
    <t>Applicant</t>
  </si>
  <si>
    <t>Date</t>
  </si>
  <si>
    <t>Property</t>
  </si>
  <si>
    <t>Total Funds Needed</t>
  </si>
  <si>
    <t>Underwriting Compliance Tests</t>
  </si>
  <si>
    <t xml:space="preserve">Maximum Homeownership Value </t>
  </si>
  <si>
    <t>Homeownership Value Test</t>
  </si>
  <si>
    <t>Maximum Total Debt Ratio</t>
  </si>
  <si>
    <t>Maximum Housing Ratio per Underwriting Policy</t>
  </si>
  <si>
    <t>Minimum Housing Ratio</t>
  </si>
  <si>
    <t>Housing Ratio: Housing Cost to Income</t>
  </si>
  <si>
    <t>Total Debt Ratio: Housing Cost + Other Debt to Income</t>
  </si>
  <si>
    <t>Maximum Housing Ratio Test</t>
  </si>
  <si>
    <t>Maximum Total Debt Ratio Test</t>
  </si>
  <si>
    <t>Term longer than 30 years</t>
  </si>
  <si>
    <t>Negative Amortization, Interest Only or Balloon Payment</t>
  </si>
  <si>
    <t>Adjustable rate mortgage</t>
  </si>
  <si>
    <t>Higher price loan:  rate &gt; 1.5% above market rate</t>
  </si>
  <si>
    <t>LTV cap that reduces loan below what buyer can afford</t>
  </si>
  <si>
    <t>Closing costs &gt; 2%</t>
  </si>
  <si>
    <t>Responsible Lending Policy Review ("X" if 1st Mortgage has any of the following prohibited terms)</t>
  </si>
  <si>
    <t>1st Mortgage meets Responsible Lending Policy</t>
  </si>
  <si>
    <t>Minimum Housing Ratio Test</t>
  </si>
  <si>
    <t>I have conducted the underwriting and responsible lending review in compliance with the NDHFA Program Manual and HOME regulatory requirements.</t>
  </si>
  <si>
    <t>Association or Ground Lease Fees--Annual</t>
  </si>
  <si>
    <t>Points &gt; 2% of loan amount</t>
  </si>
  <si>
    <t>COMMUNITY HOUSING AND GRANTS MANAGEMENT</t>
  </si>
  <si>
    <t>CHAP HOMEBUYER DPA UNDERWRITING TOOL</t>
  </si>
  <si>
    <t>BUYER UNDERWRITING ANALYSIS AND POLICY COMPLIANCE TEST</t>
  </si>
  <si>
    <t>Signature</t>
  </si>
  <si>
    <t>SFN 62695 (12/2025)</t>
  </si>
  <si>
    <t xml:space="preserve">Remaining Assets - Month x of Housing Cost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</si>
</sst>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4" formatCode="_(&quot;$&quot;* #,##0.00_);_(&quot;$&quot;* \(#,##0.00\);_(&quot;$&quot;* &quot;-&quot;??_);_(@_)"/>
    <numFmt numFmtId="164" formatCode="&quot;$&quot;#,##0"/>
    <numFmt numFmtId="165" formatCode="0.000%"/>
    <numFmt numFmtId="166" formatCode="0.0%"/>
    <numFmt numFmtId="167" formatCode="0.0"/>
    <numFmt numFmtId="168" formatCode="0.00000"/>
    <numFmt numFmtId="169" formatCode="&quot;$&quot;#,##0.00"/>
    <numFmt numFmtId="170" formatCode="General_)"/>
    <numFmt numFmtId="171" formatCode="_(&quot;$&quot;* #,##0_);_(&quot;$&quot;* \(#,##0\);_(&quot;$&quot;* &quot;-&quot;??_);_(@_)"/>
  </numFmts>
  <fonts count="16" x14ac:knownFonts="1">
    <font>
      <sz val="12"/>
      <name val="Arial"/>
    </font>
    <font>
      <sz val="12"/>
      <name val="Arial"/>
      <family val="2"/>
    </font>
    <font>
      <b/>
      <sz val="12"/>
      <name val="Arial"/>
      <family val="2"/>
    </font>
    <font>
      <sz val="12"/>
      <name val="Arial"/>
      <family val="2"/>
    </font>
    <font>
      <b/>
      <sz val="16"/>
      <name val="Arial"/>
      <family val="2"/>
    </font>
    <font>
      <b/>
      <sz val="12"/>
      <name val="Symbol"/>
      <family val="1"/>
      <charset val="2"/>
    </font>
    <font>
      <i/>
      <sz val="12"/>
      <name val="Arial"/>
      <family val="2"/>
    </font>
    <font>
      <u/>
      <sz val="12"/>
      <color theme="10"/>
      <name val="Arial"/>
      <family val="2"/>
    </font>
    <font>
      <u/>
      <sz val="12"/>
      <color theme="11"/>
      <name val="Arial"/>
      <family val="2"/>
    </font>
    <font>
      <sz val="8"/>
      <name val="Times New Roman"/>
      <family val="1"/>
    </font>
    <font>
      <sz val="12"/>
      <name val="Arial"/>
    </font>
    <font>
      <sz val="11"/>
      <name val="Arial"/>
      <family val="2"/>
    </font>
    <font>
      <b/>
      <i/>
      <sz val="12"/>
      <color rgb="FFFF0000"/>
      <name val="Arial"/>
      <family val="2"/>
    </font>
    <font>
      <sz val="12"/>
      <color theme="1"/>
      <name val="Arial"/>
      <family val="2"/>
    </font>
    <font>
      <i/>
      <sz val="12"/>
      <color rgb="FFA20000"/>
      <name val="Arial"/>
      <family val="2"/>
    </font>
    <font>
      <b/>
      <sz val="14"/>
      <name val="Arial"/>
      <family val="2"/>
    </font>
  </fonts>
  <fills count="5">
    <fill>
      <patternFill patternType="none"/>
    </fill>
    <fill>
      <patternFill patternType="gray125"/>
    </fill>
    <fill>
      <patternFill patternType="solid">
        <fgColor rgb="FFFFFF99"/>
        <bgColor indexed="64"/>
      </patternFill>
    </fill>
    <fill>
      <patternFill patternType="solid">
        <fgColor theme="5" tint="0.59999389629810485"/>
        <bgColor indexed="64"/>
      </patternFill>
    </fill>
    <fill>
      <patternFill patternType="solid">
        <fgColor theme="9" tint="0.39997558519241921"/>
        <bgColor indexed="64"/>
      </patternFill>
    </fill>
  </fills>
  <borders count="35">
    <border>
      <left/>
      <right/>
      <top/>
      <bottom/>
      <diagonal/>
    </border>
    <border>
      <left style="medium">
        <color auto="1"/>
      </left>
      <right/>
      <top/>
      <bottom/>
      <diagonal/>
    </border>
    <border>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style="medium">
        <color auto="1"/>
      </left>
      <right/>
      <top/>
      <bottom style="medium">
        <color auto="1"/>
      </bottom>
      <diagonal/>
    </border>
    <border>
      <left/>
      <right/>
      <top/>
      <bottom style="medium">
        <color auto="1"/>
      </bottom>
      <diagonal/>
    </border>
    <border>
      <left/>
      <right/>
      <top style="medium">
        <color auto="1"/>
      </top>
      <bottom style="thin">
        <color auto="1"/>
      </bottom>
      <diagonal/>
    </border>
    <border>
      <left/>
      <right/>
      <top style="thin">
        <color auto="1"/>
      </top>
      <bottom style="thin">
        <color auto="1"/>
      </bottom>
      <diagonal/>
    </border>
    <border>
      <left style="medium">
        <color auto="1"/>
      </left>
      <right/>
      <top/>
      <bottom style="thin">
        <color auto="1"/>
      </bottom>
      <diagonal/>
    </border>
    <border>
      <left/>
      <right/>
      <top/>
      <bottom style="thin">
        <color auto="1"/>
      </bottom>
      <diagonal/>
    </border>
    <border>
      <left style="thin">
        <color auto="1"/>
      </left>
      <right style="medium">
        <color auto="1"/>
      </right>
      <top style="medium">
        <color auto="1"/>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medium">
        <color auto="1"/>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right style="medium">
        <color indexed="64"/>
      </right>
      <top/>
      <bottom style="thin">
        <color auto="1"/>
      </bottom>
      <diagonal/>
    </border>
    <border>
      <left/>
      <right style="medium">
        <color indexed="64"/>
      </right>
      <top style="thin">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auto="1"/>
      </left>
      <right/>
      <top style="thin">
        <color auto="1"/>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auto="1"/>
      </top>
      <bottom/>
      <diagonal/>
    </border>
    <border>
      <left/>
      <right/>
      <top style="thin">
        <color auto="1"/>
      </top>
      <bottom/>
      <diagonal/>
    </border>
    <border>
      <left style="medium">
        <color auto="1"/>
      </left>
      <right style="thin">
        <color indexed="64"/>
      </right>
      <top style="thin">
        <color auto="1"/>
      </top>
      <bottom style="thin">
        <color indexed="64"/>
      </bottom>
      <diagonal/>
    </border>
    <border>
      <left style="medium">
        <color auto="1"/>
      </left>
      <right/>
      <top style="thin">
        <color auto="1"/>
      </top>
      <bottom style="medium">
        <color indexed="64"/>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s>
  <cellStyleXfs count="6">
    <xf numFmtId="0" fontId="0" fillId="0" borderId="0"/>
    <xf numFmtId="9" fontId="1" fillId="0" borderId="0" applyFon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170" fontId="9" fillId="0" borderId="0"/>
    <xf numFmtId="44" fontId="10" fillId="0" borderId="0" applyFont="0" applyFill="0" applyBorder="0" applyAlignment="0" applyProtection="0"/>
  </cellStyleXfs>
  <cellXfs count="120">
    <xf numFmtId="0" fontId="0" fillId="0" borderId="0" xfId="0"/>
    <xf numFmtId="0" fontId="1" fillId="0" borderId="0" xfId="0" applyFont="1"/>
    <xf numFmtId="0" fontId="2" fillId="0" borderId="0" xfId="0" applyFont="1"/>
    <xf numFmtId="164" fontId="1" fillId="0" borderId="0" xfId="0" applyNumberFormat="1" applyFont="1"/>
    <xf numFmtId="8" fontId="2" fillId="0" borderId="0" xfId="0" applyNumberFormat="1" applyFont="1"/>
    <xf numFmtId="0" fontId="1" fillId="0" borderId="1" xfId="0" applyFont="1" applyBorder="1"/>
    <xf numFmtId="0" fontId="1" fillId="0" borderId="2" xfId="0" applyFont="1" applyBorder="1"/>
    <xf numFmtId="164" fontId="1" fillId="0" borderId="3" xfId="0" applyNumberFormat="1" applyFont="1" applyBorder="1"/>
    <xf numFmtId="164" fontId="2" fillId="0" borderId="3" xfId="0" applyNumberFormat="1" applyFont="1" applyBorder="1"/>
    <xf numFmtId="164" fontId="1" fillId="2" borderId="3" xfId="0" applyNumberFormat="1" applyFont="1" applyFill="1" applyBorder="1" applyProtection="1">
      <protection locked="0"/>
    </xf>
    <xf numFmtId="0" fontId="1" fillId="2" borderId="3" xfId="0" applyFont="1" applyFill="1" applyBorder="1" applyProtection="1">
      <protection locked="0"/>
    </xf>
    <xf numFmtId="165" fontId="1" fillId="2" borderId="3" xfId="0" applyNumberFormat="1" applyFont="1" applyFill="1" applyBorder="1" applyProtection="1">
      <protection locked="0"/>
    </xf>
    <xf numFmtId="0" fontId="1" fillId="0" borderId="6" xfId="0" applyFont="1" applyBorder="1"/>
    <xf numFmtId="0" fontId="0" fillId="0" borderId="6" xfId="0" applyBorder="1"/>
    <xf numFmtId="0" fontId="1" fillId="0" borderId="7" xfId="0" applyFont="1" applyBorder="1"/>
    <xf numFmtId="0" fontId="0" fillId="0" borderId="1" xfId="0" applyBorder="1"/>
    <xf numFmtId="0" fontId="0" fillId="0" borderId="9" xfId="0" applyBorder="1"/>
    <xf numFmtId="10" fontId="0" fillId="0" borderId="10" xfId="0" applyNumberFormat="1" applyBorder="1"/>
    <xf numFmtId="0" fontId="0" fillId="0" borderId="11" xfId="0" applyBorder="1"/>
    <xf numFmtId="0" fontId="0" fillId="0" borderId="12" xfId="0" applyBorder="1"/>
    <xf numFmtId="0" fontId="0" fillId="0" borderId="13" xfId="0" applyBorder="1"/>
    <xf numFmtId="0" fontId="3" fillId="0" borderId="11" xfId="0" applyFont="1" applyBorder="1"/>
    <xf numFmtId="8" fontId="3" fillId="0" borderId="11" xfId="0" applyNumberFormat="1" applyFont="1" applyBorder="1"/>
    <xf numFmtId="0" fontId="1" fillId="0" borderId="12" xfId="0" applyFont="1" applyBorder="1"/>
    <xf numFmtId="164" fontId="1" fillId="2" borderId="14" xfId="0" applyNumberFormat="1" applyFont="1" applyFill="1" applyBorder="1" applyProtection="1">
      <protection locked="0"/>
    </xf>
    <xf numFmtId="166" fontId="1" fillId="0" borderId="3" xfId="1" applyNumberFormat="1" applyFont="1" applyBorder="1" applyAlignment="1" applyProtection="1"/>
    <xf numFmtId="0" fontId="1" fillId="0" borderId="8" xfId="0" applyFont="1" applyBorder="1"/>
    <xf numFmtId="166" fontId="1" fillId="0" borderId="4" xfId="1" applyNumberFormat="1" applyFont="1" applyBorder="1" applyAlignment="1" applyProtection="1"/>
    <xf numFmtId="0" fontId="4" fillId="0" borderId="0" xfId="0" applyFont="1"/>
    <xf numFmtId="164" fontId="6" fillId="0" borderId="0" xfId="0" applyNumberFormat="1" applyFont="1"/>
    <xf numFmtId="0" fontId="3" fillId="0" borderId="13" xfId="0" applyFont="1" applyBorder="1"/>
    <xf numFmtId="167" fontId="1" fillId="0" borderId="4" xfId="1" applyNumberFormat="1" applyFont="1" applyBorder="1" applyAlignment="1" applyProtection="1"/>
    <xf numFmtId="0" fontId="2" fillId="0" borderId="11" xfId="0" applyFont="1" applyBorder="1"/>
    <xf numFmtId="168" fontId="0" fillId="0" borderId="0" xfId="0" applyNumberFormat="1"/>
    <xf numFmtId="169" fontId="0" fillId="0" borderId="0" xfId="0" applyNumberFormat="1"/>
    <xf numFmtId="0" fontId="1" fillId="0" borderId="13" xfId="0" applyFont="1" applyBorder="1"/>
    <xf numFmtId="0" fontId="1" fillId="0" borderId="11" xfId="0" applyFont="1" applyBorder="1"/>
    <xf numFmtId="169" fontId="1" fillId="0" borderId="3" xfId="0" applyNumberFormat="1" applyFont="1" applyBorder="1"/>
    <xf numFmtId="0" fontId="1" fillId="3" borderId="13" xfId="0" applyFont="1" applyFill="1" applyBorder="1"/>
    <xf numFmtId="0" fontId="1" fillId="3" borderId="11" xfId="0" applyFont="1" applyFill="1" applyBorder="1"/>
    <xf numFmtId="10" fontId="0" fillId="0" borderId="15" xfId="0" applyNumberFormat="1" applyBorder="1"/>
    <xf numFmtId="169" fontId="1" fillId="4" borderId="3" xfId="0" applyNumberFormat="1" applyFont="1" applyFill="1" applyBorder="1"/>
    <xf numFmtId="169" fontId="1" fillId="2" borderId="3" xfId="0" applyNumberFormat="1" applyFont="1" applyFill="1" applyBorder="1" applyProtection="1">
      <protection locked="0"/>
    </xf>
    <xf numFmtId="0" fontId="12" fillId="0" borderId="0" xfId="0" applyFont="1"/>
    <xf numFmtId="169" fontId="1" fillId="2" borderId="16" xfId="0" applyNumberFormat="1" applyFont="1" applyFill="1" applyBorder="1" applyAlignment="1" applyProtection="1">
      <alignment horizontal="right"/>
      <protection locked="0"/>
    </xf>
    <xf numFmtId="164" fontId="1" fillId="0" borderId="16" xfId="0" applyNumberFormat="1" applyFont="1" applyBorder="1"/>
    <xf numFmtId="0" fontId="1" fillId="0" borderId="29" xfId="0" applyFont="1" applyBorder="1" applyAlignment="1">
      <alignment horizontal="left"/>
    </xf>
    <xf numFmtId="0" fontId="1" fillId="0" borderId="28" xfId="0" applyFont="1" applyBorder="1" applyAlignment="1">
      <alignment horizontal="left"/>
    </xf>
    <xf numFmtId="0" fontId="1" fillId="0" borderId="21" xfId="0" applyFont="1" applyBorder="1" applyAlignment="1">
      <alignment horizontal="left"/>
    </xf>
    <xf numFmtId="164" fontId="1" fillId="2" borderId="16" xfId="0" applyNumberFormat="1" applyFont="1" applyFill="1" applyBorder="1" applyAlignment="1" applyProtection="1">
      <alignment horizontal="right"/>
      <protection locked="0"/>
    </xf>
    <xf numFmtId="164" fontId="1" fillId="0" borderId="16" xfId="0" applyNumberFormat="1" applyFont="1" applyBorder="1" applyAlignment="1">
      <alignment horizontal="right"/>
    </xf>
    <xf numFmtId="164" fontId="2" fillId="0" borderId="16" xfId="0" applyNumberFormat="1" applyFont="1" applyBorder="1" applyAlignment="1">
      <alignment horizontal="right"/>
    </xf>
    <xf numFmtId="168" fontId="1" fillId="0" borderId="0" xfId="0" applyNumberFormat="1" applyFont="1"/>
    <xf numFmtId="165" fontId="1" fillId="2" borderId="16" xfId="0" applyNumberFormat="1" applyFont="1" applyFill="1" applyBorder="1" applyAlignment="1" applyProtection="1">
      <alignment horizontal="right"/>
      <protection locked="0"/>
    </xf>
    <xf numFmtId="169" fontId="1" fillId="0" borderId="0" xfId="0" applyNumberFormat="1" applyFont="1"/>
    <xf numFmtId="169" fontId="1" fillId="4" borderId="5" xfId="0" applyNumberFormat="1" applyFont="1" applyFill="1" applyBorder="1" applyAlignment="1" applyProtection="1">
      <alignment horizontal="right"/>
      <protection locked="0"/>
    </xf>
    <xf numFmtId="0" fontId="1" fillId="2" borderId="16" xfId="0" applyFont="1" applyFill="1" applyBorder="1" applyAlignment="1" applyProtection="1">
      <alignment horizontal="right"/>
      <protection locked="0"/>
    </xf>
    <xf numFmtId="169" fontId="1" fillId="0" borderId="16" xfId="0" applyNumberFormat="1" applyFont="1" applyBorder="1" applyAlignment="1">
      <alignment horizontal="right"/>
    </xf>
    <xf numFmtId="166" fontId="1" fillId="0" borderId="16" xfId="1" applyNumberFormat="1" applyFont="1" applyBorder="1" applyAlignment="1" applyProtection="1">
      <alignment horizontal="right"/>
    </xf>
    <xf numFmtId="166" fontId="1" fillId="0" borderId="23" xfId="1" applyNumberFormat="1" applyFont="1" applyBorder="1" applyAlignment="1" applyProtection="1">
      <alignment horizontal="right"/>
    </xf>
    <xf numFmtId="166" fontId="1" fillId="0" borderId="29" xfId="1" applyNumberFormat="1" applyFont="1" applyBorder="1" applyAlignment="1" applyProtection="1">
      <alignment horizontal="right"/>
    </xf>
    <xf numFmtId="167" fontId="1" fillId="0" borderId="27" xfId="1" applyNumberFormat="1" applyFont="1" applyBorder="1" applyAlignment="1" applyProtection="1">
      <alignment horizontal="right"/>
    </xf>
    <xf numFmtId="0" fontId="1" fillId="0" borderId="18" xfId="0" applyFont="1" applyBorder="1" applyAlignment="1">
      <alignment horizontal="left"/>
    </xf>
    <xf numFmtId="0" fontId="1" fillId="0" borderId="22" xfId="0" applyFont="1" applyBorder="1" applyAlignment="1">
      <alignment horizontal="left"/>
    </xf>
    <xf numFmtId="171" fontId="1" fillId="2" borderId="13" xfId="5" applyNumberFormat="1" applyFont="1" applyFill="1" applyBorder="1" applyAlignment="1" applyProtection="1"/>
    <xf numFmtId="8" fontId="1" fillId="0" borderId="13" xfId="0" applyNumberFormat="1" applyFont="1" applyBorder="1" applyAlignment="1">
      <alignment horizontal="left"/>
    </xf>
    <xf numFmtId="8" fontId="2" fillId="0" borderId="21" xfId="0" applyNumberFormat="1" applyFont="1" applyBorder="1" applyAlignment="1">
      <alignment horizontal="left"/>
    </xf>
    <xf numFmtId="9" fontId="1" fillId="0" borderId="13" xfId="1" applyFont="1" applyFill="1" applyBorder="1" applyAlignment="1" applyProtection="1"/>
    <xf numFmtId="164" fontId="2" fillId="0" borderId="24" xfId="0" applyNumberFormat="1" applyFont="1" applyBorder="1" applyAlignment="1" applyProtection="1">
      <alignment horizontal="center"/>
      <protection locked="0"/>
    </xf>
    <xf numFmtId="164" fontId="2" fillId="0" borderId="27" xfId="0" applyNumberFormat="1" applyFont="1" applyBorder="1" applyAlignment="1" applyProtection="1">
      <alignment horizontal="center"/>
      <protection locked="0"/>
    </xf>
    <xf numFmtId="164" fontId="2" fillId="0" borderId="26" xfId="0" applyNumberFormat="1" applyFont="1" applyBorder="1" applyAlignment="1" applyProtection="1">
      <alignment horizontal="center"/>
      <protection locked="0"/>
    </xf>
    <xf numFmtId="164" fontId="2" fillId="2" borderId="16" xfId="0" applyNumberFormat="1" applyFont="1" applyFill="1" applyBorder="1" applyAlignment="1" applyProtection="1">
      <alignment horizontal="center"/>
      <protection locked="0"/>
    </xf>
    <xf numFmtId="0" fontId="1" fillId="0" borderId="16" xfId="0" applyFont="1" applyBorder="1"/>
    <xf numFmtId="0" fontId="1" fillId="0" borderId="3" xfId="0" applyFont="1" applyBorder="1" applyAlignment="1">
      <alignment horizontal="left"/>
    </xf>
    <xf numFmtId="164" fontId="2" fillId="0" borderId="16" xfId="0" applyNumberFormat="1" applyFont="1" applyBorder="1" applyAlignment="1" applyProtection="1">
      <alignment horizontal="center"/>
      <protection locked="0"/>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25" xfId="0" applyFont="1" applyBorder="1" applyAlignment="1">
      <alignment horizontal="center" vertical="center"/>
    </xf>
    <xf numFmtId="0" fontId="1" fillId="0" borderId="12" xfId="0" applyFont="1" applyBorder="1" applyAlignment="1">
      <alignment horizontal="center" vertical="center"/>
    </xf>
    <xf numFmtId="0" fontId="1" fillId="0" borderId="30" xfId="0" applyFont="1" applyBorder="1" applyAlignment="1">
      <alignment horizontal="center" vertical="center"/>
    </xf>
    <xf numFmtId="0" fontId="1" fillId="0" borderId="1" xfId="0" applyFont="1" applyBorder="1" applyAlignment="1">
      <alignment horizontal="center" vertical="center"/>
    </xf>
    <xf numFmtId="0" fontId="1" fillId="0" borderId="8" xfId="0" applyFont="1" applyBorder="1" applyAlignment="1">
      <alignment horizontal="center" vertical="center"/>
    </xf>
    <xf numFmtId="0" fontId="1" fillId="0" borderId="31" xfId="0" applyFont="1" applyBorder="1" applyAlignment="1">
      <alignment horizontal="center" vertical="center"/>
    </xf>
    <xf numFmtId="0" fontId="1" fillId="0" borderId="29" xfId="0" applyFont="1" applyBorder="1"/>
    <xf numFmtId="0" fontId="1" fillId="0" borderId="23" xfId="0" applyFont="1" applyBorder="1" applyAlignment="1">
      <alignment vertical="top"/>
    </xf>
    <xf numFmtId="0" fontId="1" fillId="0" borderId="33" xfId="0" applyFont="1" applyBorder="1"/>
    <xf numFmtId="0" fontId="1" fillId="2" borderId="34" xfId="0" applyFont="1" applyFill="1" applyBorder="1"/>
    <xf numFmtId="0" fontId="11" fillId="0" borderId="0" xfId="0" applyFont="1" applyAlignment="1">
      <alignment horizontal="right"/>
    </xf>
    <xf numFmtId="164" fontId="13" fillId="2" borderId="26" xfId="0" applyNumberFormat="1" applyFont="1" applyFill="1" applyBorder="1" applyAlignment="1" applyProtection="1">
      <alignment horizontal="right"/>
      <protection locked="0"/>
    </xf>
    <xf numFmtId="0" fontId="15" fillId="0" borderId="0" xfId="0" applyFont="1" applyAlignment="1">
      <alignment horizontal="right"/>
    </xf>
    <xf numFmtId="0" fontId="1" fillId="0" borderId="0" xfId="0" applyFont="1" applyAlignment="1">
      <alignment horizontal="right"/>
    </xf>
    <xf numFmtId="0" fontId="1" fillId="0" borderId="18" xfId="0" applyFont="1" applyBorder="1" applyAlignment="1">
      <alignment horizontal="left"/>
    </xf>
    <xf numFmtId="0" fontId="1" fillId="0" borderId="22" xfId="0" applyFont="1" applyBorder="1" applyAlignment="1">
      <alignment horizontal="left"/>
    </xf>
    <xf numFmtId="0" fontId="1" fillId="0" borderId="32" xfId="0" applyFont="1" applyBorder="1" applyAlignment="1">
      <alignment horizontal="left"/>
    </xf>
    <xf numFmtId="0" fontId="1" fillId="0" borderId="19" xfId="0" applyFont="1" applyBorder="1" applyAlignment="1">
      <alignment horizontal="left"/>
    </xf>
    <xf numFmtId="0" fontId="2" fillId="0" borderId="6" xfId="0" applyFont="1" applyBorder="1" applyAlignment="1">
      <alignment horizontal="left" vertical="center"/>
    </xf>
    <xf numFmtId="0" fontId="2" fillId="0" borderId="11" xfId="0" applyFont="1" applyBorder="1" applyAlignment="1">
      <alignment horizontal="left" vertical="center"/>
    </xf>
    <xf numFmtId="0" fontId="2" fillId="0" borderId="20" xfId="0" applyFont="1" applyBorder="1" applyAlignment="1">
      <alignment horizontal="left" vertical="center"/>
    </xf>
    <xf numFmtId="0" fontId="1" fillId="0" borderId="11" xfId="0" applyFont="1" applyBorder="1" applyAlignment="1">
      <alignment horizontal="left"/>
    </xf>
    <xf numFmtId="0" fontId="1" fillId="0" borderId="20" xfId="0" applyFont="1" applyBorder="1" applyAlignment="1">
      <alignment horizontal="left"/>
    </xf>
    <xf numFmtId="0" fontId="1" fillId="2" borderId="16" xfId="0" applyFont="1" applyFill="1" applyBorder="1" applyAlignment="1" applyProtection="1">
      <alignment horizontal="left"/>
      <protection locked="0"/>
    </xf>
    <xf numFmtId="0" fontId="2" fillId="2" borderId="16" xfId="0" applyFont="1" applyFill="1" applyBorder="1" applyAlignment="1" applyProtection="1">
      <alignment horizontal="left"/>
      <protection locked="0"/>
    </xf>
    <xf numFmtId="0" fontId="1" fillId="2" borderId="17" xfId="0" applyFont="1" applyFill="1" applyBorder="1" applyAlignment="1" applyProtection="1">
      <alignment horizontal="left"/>
      <protection locked="0"/>
    </xf>
    <xf numFmtId="0" fontId="1" fillId="2" borderId="5" xfId="0" applyFont="1" applyFill="1" applyBorder="1" applyAlignment="1" applyProtection="1">
      <alignment horizontal="left"/>
      <protection locked="0"/>
    </xf>
    <xf numFmtId="8" fontId="2" fillId="0" borderId="11" xfId="0" applyNumberFormat="1" applyFont="1" applyBorder="1" applyAlignment="1">
      <alignment horizontal="left"/>
    </xf>
    <xf numFmtId="8" fontId="2" fillId="0" borderId="20" xfId="0" applyNumberFormat="1" applyFont="1" applyBorder="1" applyAlignment="1">
      <alignment horizontal="left"/>
    </xf>
    <xf numFmtId="0" fontId="1" fillId="0" borderId="29" xfId="0" applyFont="1" applyBorder="1" applyAlignment="1">
      <alignment horizontal="left"/>
    </xf>
    <xf numFmtId="0" fontId="1" fillId="0" borderId="28" xfId="0" applyFont="1" applyBorder="1" applyAlignment="1">
      <alignment horizontal="left"/>
    </xf>
    <xf numFmtId="0" fontId="1" fillId="0" borderId="0" xfId="0" applyFont="1" applyAlignment="1">
      <alignment wrapText="1"/>
    </xf>
    <xf numFmtId="0" fontId="1" fillId="0" borderId="0" xfId="0" applyFont="1"/>
    <xf numFmtId="0" fontId="1" fillId="0" borderId="13" xfId="0" applyFont="1" applyBorder="1"/>
    <xf numFmtId="0" fontId="14" fillId="0" borderId="0" xfId="0" applyFont="1" applyAlignment="1">
      <alignment wrapText="1"/>
    </xf>
    <xf numFmtId="0" fontId="1" fillId="0" borderId="13" xfId="0" applyFont="1" applyBorder="1" applyAlignment="1">
      <alignment horizontal="left"/>
    </xf>
    <xf numFmtId="0" fontId="1" fillId="0" borderId="21" xfId="0" applyFont="1" applyBorder="1" applyAlignment="1">
      <alignment horizontal="left"/>
    </xf>
    <xf numFmtId="10" fontId="1" fillId="0" borderId="10" xfId="0" applyNumberFormat="1" applyFont="1" applyBorder="1"/>
    <xf numFmtId="10" fontId="1" fillId="0" borderId="19" xfId="0" applyNumberFormat="1" applyFont="1" applyBorder="1"/>
    <xf numFmtId="8" fontId="1" fillId="0" borderId="11" xfId="0" applyNumberFormat="1" applyFont="1" applyBorder="1" applyAlignment="1">
      <alignment horizontal="left"/>
    </xf>
    <xf numFmtId="8" fontId="1" fillId="0" borderId="20" xfId="0" applyNumberFormat="1" applyFont="1" applyBorder="1" applyAlignment="1">
      <alignment horizontal="left"/>
    </xf>
    <xf numFmtId="0" fontId="2" fillId="0" borderId="11" xfId="0" applyFont="1" applyBorder="1" applyAlignment="1">
      <alignment horizontal="left"/>
    </xf>
    <xf numFmtId="0" fontId="2" fillId="0" borderId="20" xfId="0" applyFont="1" applyBorder="1" applyAlignment="1">
      <alignment horizontal="left"/>
    </xf>
  </cellXfs>
  <cellStyles count="6">
    <cellStyle name="Currency" xfId="5" builtinId="4"/>
    <cellStyle name="Followed Hyperlink" xfId="3" builtinId="9" hidden="1"/>
    <cellStyle name="Hyperlink" xfId="2" builtinId="8" hidden="1"/>
    <cellStyle name="Normal" xfId="0" builtinId="0"/>
    <cellStyle name="Normal 2" xfId="4" xr:uid="{1AFA36FD-092A-44C4-A98C-7A6D51807CB1}"/>
    <cellStyle name="Percent" xfId="1" builtinId="5"/>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6</xdr:col>
      <xdr:colOff>89534</xdr:colOff>
      <xdr:row>5</xdr:row>
      <xdr:rowOff>13148</xdr:rowOff>
    </xdr:from>
    <xdr:to>
      <xdr:col>17</xdr:col>
      <xdr:colOff>722629</xdr:colOff>
      <xdr:row>89</xdr:row>
      <xdr:rowOff>133350</xdr:rowOff>
    </xdr:to>
    <xdr:sp macro="" textlink="">
      <xdr:nvSpPr>
        <xdr:cNvPr id="2" name="TextBox 1">
          <a:extLst>
            <a:ext uri="{FF2B5EF4-FFF2-40B4-BE49-F238E27FC236}">
              <a16:creationId xmlns:a16="http://schemas.microsoft.com/office/drawing/2014/main" id="{65AD690B-8DB9-4515-8C15-F795C679B461}"/>
            </a:ext>
          </a:extLst>
        </xdr:cNvPr>
        <xdr:cNvSpPr txBox="1"/>
      </xdr:nvSpPr>
      <xdr:spPr>
        <a:xfrm>
          <a:off x="7204709" y="1403798"/>
          <a:ext cx="10691495" cy="167699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latin typeface="Arial" panose="020B0604020202020204" pitchFamily="34" charset="0"/>
              <a:cs typeface="Arial" panose="020B0604020202020204" pitchFamily="34" charset="0"/>
            </a:rPr>
            <a:t>INSTRUCTIONS</a:t>
          </a:r>
        </a:p>
        <a:p>
          <a:br>
            <a:rPr lang="en-US" sz="1200" b="1">
              <a:latin typeface="Arial" panose="020B0604020202020204" pitchFamily="34" charset="0"/>
              <a:cs typeface="Arial" panose="020B0604020202020204" pitchFamily="34" charset="0"/>
            </a:rPr>
          </a:br>
          <a:r>
            <a:rPr lang="en-US" sz="1200" b="1">
              <a:latin typeface="Arial" panose="020B0604020202020204" pitchFamily="34" charset="0"/>
              <a:cs typeface="Arial" panose="020B0604020202020204" pitchFamily="34" charset="0"/>
            </a:rPr>
            <a:t>Homebuyer Underwriting Assessment</a:t>
          </a:r>
          <a:r>
            <a:rPr lang="en-US" sz="1200">
              <a:latin typeface="Arial" panose="020B0604020202020204" pitchFamily="34" charset="0"/>
              <a:cs typeface="Arial" panose="020B0604020202020204" pitchFamily="34" charset="0"/>
            </a:rPr>
            <a:t>: This proforma can be used to evaluate a HOME-assisted transaction where the buyer and the home are both known.  It helps the</a:t>
          </a:r>
          <a:r>
            <a:rPr lang="en-US" sz="1200" baseline="0">
              <a:latin typeface="Arial" panose="020B0604020202020204" pitchFamily="34" charset="0"/>
              <a:cs typeface="Arial" panose="020B0604020202020204" pitchFamily="34" charset="0"/>
            </a:rPr>
            <a:t> subrecipient</a:t>
          </a:r>
          <a:r>
            <a:rPr lang="en-US" sz="1200">
              <a:latin typeface="Arial" panose="020B0604020202020204" pitchFamily="34" charset="0"/>
              <a:cs typeface="Arial" panose="020B0604020202020204" pitchFamily="34" charset="0"/>
            </a:rPr>
            <a:t> assesses and documents the affordability of the actual transaction and can be used to document whether the transaction fits local requirements about debt ratios, loan to value, etc.</a:t>
          </a:r>
        </a:p>
        <a:p>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1. Enter the sales price of the home. This should typically be the “market value” before any HOME assistance is factored in.</a:t>
          </a:r>
        </a:p>
        <a:p>
          <a:r>
            <a:rPr lang="en-US" sz="1200">
              <a:latin typeface="Arial" panose="020B0604020202020204" pitchFamily="34" charset="0"/>
              <a:cs typeface="Arial" panose="020B0604020202020204" pitchFamily="34" charset="0"/>
            </a:rPr>
            <a:t> </a:t>
          </a:r>
        </a:p>
        <a:p>
          <a:r>
            <a:rPr lang="en-US" sz="1200">
              <a:latin typeface="Arial" panose="020B0604020202020204" pitchFamily="34" charset="0"/>
              <a:cs typeface="Arial" panose="020B0604020202020204" pitchFamily="34" charset="0"/>
            </a:rPr>
            <a:t>2. Enter the estimated buyer closing costs.This does not include any seller closing costs incurred by the owner/developer of the home. If in doubt, estimate about 3-5% of the sales price.</a:t>
          </a:r>
        </a:p>
        <a:p>
          <a:r>
            <a:rPr lang="en-US" sz="1200">
              <a:latin typeface="Arial" panose="020B0604020202020204" pitchFamily="34" charset="0"/>
              <a:cs typeface="Arial" panose="020B0604020202020204" pitchFamily="34" charset="0"/>
            </a:rPr>
            <a:t> </a:t>
          </a:r>
        </a:p>
        <a:p>
          <a:r>
            <a:rPr lang="en-US" sz="1200">
              <a:latin typeface="Arial" panose="020B0604020202020204" pitchFamily="34" charset="0"/>
              <a:cs typeface="Arial" panose="020B0604020202020204" pitchFamily="34" charset="0"/>
            </a:rPr>
            <a:t>3. This line shows the amount of money paid</a:t>
          </a:r>
          <a:r>
            <a:rPr lang="en-US" sz="1200" baseline="0">
              <a:latin typeface="Arial" panose="020B0604020202020204" pitchFamily="34" charset="0"/>
              <a:cs typeface="Arial" panose="020B0604020202020204" pitchFamily="34" charset="0"/>
            </a:rPr>
            <a:t> in advance by</a:t>
          </a:r>
          <a:r>
            <a:rPr lang="en-US" sz="1200">
              <a:latin typeface="Arial" panose="020B0604020202020204" pitchFamily="34" charset="0"/>
              <a:cs typeface="Arial" panose="020B0604020202020204" pitchFamily="34" charset="0"/>
            </a:rPr>
            <a:t>,</a:t>
          </a:r>
          <a:r>
            <a:rPr lang="en-US" sz="1200" baseline="0">
              <a:latin typeface="Arial" panose="020B0604020202020204" pitchFamily="34" charset="0"/>
              <a:cs typeface="Arial" panose="020B0604020202020204" pitchFamily="34" charset="0"/>
            </a:rPr>
            <a:t> and reimburseable to, the seller at closing. Generally this represents tax prorations, but may also factor in other prorations for various asssessments, association fees, etc.</a:t>
          </a:r>
        </a:p>
        <a:p>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4. This line shows the total “cash” needed for a buyer to purchase the house and pay closing costs and prepaid expenses before any assistance is provided.</a:t>
          </a:r>
        </a:p>
        <a:p>
          <a:r>
            <a:rPr lang="en-US" sz="1200">
              <a:latin typeface="Arial" panose="020B0604020202020204" pitchFamily="34" charset="0"/>
              <a:cs typeface="Arial" panose="020B0604020202020204" pitchFamily="34" charset="0"/>
            </a:rPr>
            <a:t> </a:t>
          </a:r>
        </a:p>
        <a:p>
          <a:r>
            <a:rPr lang="en-US" sz="1200">
              <a:latin typeface="Arial" panose="020B0604020202020204" pitchFamily="34" charset="0"/>
              <a:cs typeface="Arial" panose="020B0604020202020204" pitchFamily="34" charset="0"/>
            </a:rPr>
            <a:t>5. Enter the cash investment made by the buyer toward their downpayment and closing costs.Generally this will only include buyer investment shown at closing on the settlement statement,</a:t>
          </a:r>
          <a:r>
            <a:rPr lang="en-US" sz="1200" baseline="0">
              <a:latin typeface="Arial" panose="020B0604020202020204" pitchFamily="34" charset="0"/>
              <a:cs typeface="Arial" panose="020B0604020202020204" pitchFamily="34" charset="0"/>
            </a:rPr>
            <a:t> including any deposit and additional "cash " due at the closing.</a:t>
          </a:r>
          <a:endParaRPr lang="en-US" sz="1200">
            <a:latin typeface="Arial" panose="020B0604020202020204" pitchFamily="34" charset="0"/>
            <a:cs typeface="Arial" panose="020B0604020202020204" pitchFamily="34" charset="0"/>
          </a:endParaRPr>
        </a:p>
        <a:p>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6. Enter any closing costs or</a:t>
          </a:r>
          <a:r>
            <a:rPr lang="en-US" sz="1200" baseline="0">
              <a:latin typeface="Arial" panose="020B0604020202020204" pitchFamily="34" charset="0"/>
              <a:cs typeface="Arial" panose="020B0604020202020204" pitchFamily="34" charset="0"/>
            </a:rPr>
            <a:t> prepaid expenses the buyer has "paid outside of closing" (</a:t>
          </a:r>
          <a:r>
            <a:rPr lang="en-US" sz="1200" baseline="0">
              <a:solidFill>
                <a:schemeClr val="dk1"/>
              </a:solidFill>
              <a:effectLst/>
              <a:latin typeface="Arial" panose="020B0604020202020204" pitchFamily="34" charset="0"/>
              <a:ea typeface="+mn-ea"/>
              <a:cs typeface="Arial" panose="020B0604020202020204" pitchFamily="34" charset="0"/>
            </a:rPr>
            <a:t>for example: credit reports, appraisal, home inspection, first year's insruance, etc.).</a:t>
          </a:r>
          <a:endParaRPr lang="en-US" sz="1200">
            <a:latin typeface="Arial" panose="020B0604020202020204" pitchFamily="34" charset="0"/>
            <a:cs typeface="Arial" panose="020B0604020202020204" pitchFamily="34" charset="0"/>
          </a:endParaRPr>
        </a:p>
        <a:p>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7. This line shows the total other adjustments/credits</a:t>
          </a:r>
          <a:r>
            <a:rPr lang="en-US" sz="1200" baseline="0">
              <a:latin typeface="Arial" panose="020B0604020202020204" pitchFamily="34" charset="0"/>
              <a:cs typeface="Arial" panose="020B0604020202020204" pitchFamily="34" charset="0"/>
            </a:rPr>
            <a:t> for items unpaid by the seller. The most common example is prorated real estate taxes that are paid in arrears.</a:t>
          </a:r>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 </a:t>
          </a:r>
        </a:p>
        <a:p>
          <a:r>
            <a:rPr lang="en-US" sz="1200">
              <a:latin typeface="Arial" panose="020B0604020202020204" pitchFamily="34" charset="0"/>
              <a:cs typeface="Arial" panose="020B0604020202020204" pitchFamily="34" charset="0"/>
            </a:rPr>
            <a:t>8 . Enter the actual mortgage the buyer will be obtaining from the lender.</a:t>
          </a:r>
        </a:p>
        <a:p>
          <a:r>
            <a:rPr lang="en-US" sz="1200">
              <a:latin typeface="Arial" panose="020B0604020202020204" pitchFamily="34" charset="0"/>
              <a:cs typeface="Arial" panose="020B0604020202020204" pitchFamily="34" charset="0"/>
            </a:rPr>
            <a:t> </a:t>
          </a:r>
        </a:p>
        <a:p>
          <a:r>
            <a:rPr lang="en-US" sz="1200">
              <a:latin typeface="Arial" panose="020B0604020202020204" pitchFamily="34" charset="0"/>
              <a:cs typeface="Arial" panose="020B0604020202020204" pitchFamily="34" charset="0"/>
            </a:rPr>
            <a:t>9. This line shows the total assistance the buyer will need to complete the purchase before applying any HOME or other assistance to the transaction.</a:t>
          </a:r>
        </a:p>
        <a:p>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10. Enter the projected amount of non-HOME funded downpayment and closing cost assistance (if any) that the buyer will receive.  This could include other buyer assistance programs</a:t>
          </a:r>
          <a:r>
            <a:rPr lang="en-US" sz="1200" baseline="0">
              <a:latin typeface="Arial" panose="020B0604020202020204" pitchFamily="34" charset="0"/>
              <a:cs typeface="Arial" panose="020B0604020202020204" pitchFamily="34" charset="0"/>
            </a:rPr>
            <a:t> (e.g. Federal Home Loan Bank) or in some cases a seller contributions to a buyer's closing costs.</a:t>
          </a:r>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 </a:t>
          </a:r>
        </a:p>
        <a:p>
          <a:r>
            <a:rPr lang="en-US" sz="1200">
              <a:latin typeface="Arial" panose="020B0604020202020204" pitchFamily="34" charset="0"/>
              <a:cs typeface="Arial" panose="020B0604020202020204" pitchFamily="34" charset="0"/>
            </a:rPr>
            <a:t>11. This line shows the HOME assistance that will be needed by the buyer. It may represent assistance toward the closing costs, the downpayment, or toward direct financing that lowers the first mortgage to an affordable level.</a:t>
          </a:r>
        </a:p>
        <a:p>
          <a:r>
            <a:rPr lang="en-US" sz="1200">
              <a:latin typeface="Arial" panose="020B0604020202020204" pitchFamily="34" charset="0"/>
              <a:cs typeface="Arial" panose="020B0604020202020204" pitchFamily="34" charset="0"/>
            </a:rPr>
            <a:t> </a:t>
          </a:r>
        </a:p>
        <a:p>
          <a:r>
            <a:rPr lang="en-US" sz="1200">
              <a:latin typeface="Arial" panose="020B0604020202020204" pitchFamily="34" charset="0"/>
              <a:cs typeface="Arial" panose="020B0604020202020204" pitchFamily="34" charset="0"/>
            </a:rPr>
            <a:t>12. Enter the annual interest rate for the first mortgage. Note, the calculations below assume use of a fixed rate loan. Most local HOME programs require assisted buyers to obtain fixed rate mortgages.  </a:t>
          </a:r>
        </a:p>
        <a:p>
          <a:r>
            <a:rPr lang="en-US" sz="1200">
              <a:latin typeface="Arial" panose="020B0604020202020204" pitchFamily="34" charset="0"/>
              <a:cs typeface="Arial" panose="020B0604020202020204" pitchFamily="34" charset="0"/>
            </a:rPr>
            <a:t> </a:t>
          </a:r>
        </a:p>
        <a:p>
          <a:r>
            <a:rPr lang="en-US" sz="1200">
              <a:latin typeface="Arial" panose="020B0604020202020204" pitchFamily="34" charset="0"/>
              <a:cs typeface="Arial" panose="020B0604020202020204" pitchFamily="34" charset="0"/>
            </a:rPr>
            <a:t>13. </a:t>
          </a:r>
          <a:r>
            <a:rPr lang="en-US" sz="1200">
              <a:solidFill>
                <a:schemeClr val="dk1"/>
              </a:solidFill>
              <a:effectLst/>
              <a:latin typeface="Arial" panose="020B0604020202020204" pitchFamily="34" charset="0"/>
              <a:ea typeface="+mn-ea"/>
              <a:cs typeface="Arial" panose="020B0604020202020204" pitchFamily="34" charset="0"/>
            </a:rPr>
            <a:t>(If applicable) Enter the annual mortgage insurance premium amount (orange) which is shown on the Closing Statement </a:t>
          </a:r>
          <a:r>
            <a:rPr lang="en-US" sz="1200" b="1" i="0" u="none">
              <a:solidFill>
                <a:schemeClr val="dk1"/>
              </a:solidFill>
              <a:effectLst/>
              <a:latin typeface="Arial" panose="020B0604020202020204" pitchFamily="34" charset="0"/>
              <a:ea typeface="+mn-ea"/>
              <a:cs typeface="Arial" panose="020B0604020202020204" pitchFamily="34" charset="0"/>
            </a:rPr>
            <a:t>OR</a:t>
          </a:r>
          <a:r>
            <a:rPr lang="en-US" sz="1200">
              <a:solidFill>
                <a:schemeClr val="dk1"/>
              </a:solidFill>
              <a:effectLst/>
              <a:latin typeface="Arial" panose="020B0604020202020204" pitchFamily="34" charset="0"/>
              <a:ea typeface="+mn-ea"/>
              <a:cs typeface="Arial" panose="020B0604020202020204" pitchFamily="34" charset="0"/>
            </a:rPr>
            <a:t> the mortgage insurance premium rate</a:t>
          </a:r>
          <a:r>
            <a:rPr lang="en-US" sz="1200" baseline="0">
              <a:solidFill>
                <a:schemeClr val="dk1"/>
              </a:solidFill>
              <a:effectLst/>
              <a:latin typeface="Arial" panose="020B0604020202020204" pitchFamily="34" charset="0"/>
              <a:ea typeface="+mn-ea"/>
              <a:cs typeface="Arial" panose="020B0604020202020204" pitchFamily="34" charset="0"/>
            </a:rPr>
            <a:t> (yellow). Entering figures in both the orange and yellow cells, an error will appear.</a:t>
          </a:r>
          <a:endParaRPr lang="en-US" sz="1200">
            <a:solidFill>
              <a:srgbClr val="FF0000"/>
            </a:solidFill>
            <a:latin typeface="Arial" panose="020B0604020202020204" pitchFamily="34" charset="0"/>
            <a:cs typeface="Arial" panose="020B0604020202020204" pitchFamily="34" charset="0"/>
          </a:endParaRPr>
        </a:p>
        <a:p>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14. Enter the mortgage term in years. Usually this will be 30 years.</a:t>
          </a:r>
        </a:p>
        <a:p>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15. This line shows the monthly</a:t>
          </a:r>
          <a:r>
            <a:rPr lang="en-US" sz="1200" baseline="0">
              <a:latin typeface="Arial" panose="020B0604020202020204" pitchFamily="34" charset="0"/>
              <a:cs typeface="Arial" panose="020B0604020202020204" pitchFamily="34" charset="0"/>
            </a:rPr>
            <a:t> principal and interest payment based on the mortgage amount, interest rate, and term.</a:t>
          </a:r>
        </a:p>
        <a:p>
          <a:endParaRPr lang="en-US" sz="1200" baseline="0">
            <a:latin typeface="Arial" panose="020B0604020202020204" pitchFamily="34" charset="0"/>
            <a:cs typeface="Arial" panose="020B0604020202020204" pitchFamily="34" charset="0"/>
          </a:endParaRPr>
        </a:p>
        <a:p>
          <a:r>
            <a:rPr lang="en-US" sz="1200" baseline="0">
              <a:latin typeface="Arial" panose="020B0604020202020204" pitchFamily="34" charset="0"/>
              <a:cs typeface="Arial" panose="020B0604020202020204" pitchFamily="34" charset="0"/>
            </a:rPr>
            <a:t>16. This line shows the monthly mortagage insurance payment (if applicable) based upon user definted amount (orange) or rate (yellow) as defined in line 13 above.</a:t>
          </a:r>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 </a:t>
          </a:r>
        </a:p>
        <a:p>
          <a:r>
            <a:rPr lang="en-US" sz="1200">
              <a:latin typeface="Arial" panose="020B0604020202020204" pitchFamily="34" charset="0"/>
              <a:cs typeface="Arial" panose="020B0604020202020204" pitchFamily="34" charset="0"/>
            </a:rPr>
            <a:t>17. Enter the estimate of the annual property taxes that the buyer will have to pay.  </a:t>
          </a:r>
        </a:p>
        <a:p>
          <a:r>
            <a:rPr lang="en-US" sz="1200">
              <a:latin typeface="Arial" panose="020B0604020202020204" pitchFamily="34" charset="0"/>
              <a:cs typeface="Arial" panose="020B0604020202020204" pitchFamily="34" charset="0"/>
            </a:rPr>
            <a:t> </a:t>
          </a:r>
        </a:p>
        <a:p>
          <a:r>
            <a:rPr lang="en-US" sz="1200">
              <a:latin typeface="Arial" panose="020B0604020202020204" pitchFamily="34" charset="0"/>
              <a:cs typeface="Arial" panose="020B0604020202020204" pitchFamily="34" charset="0"/>
            </a:rPr>
            <a:t>18. Enter an estimate of the annual insurance premium.  </a:t>
          </a:r>
        </a:p>
        <a:p>
          <a:r>
            <a:rPr lang="en-US" sz="1200">
              <a:latin typeface="Arial" panose="020B0604020202020204" pitchFamily="34" charset="0"/>
              <a:cs typeface="Arial" panose="020B0604020202020204" pitchFamily="34" charset="0"/>
            </a:rPr>
            <a:t> </a:t>
          </a:r>
        </a:p>
        <a:p>
          <a:r>
            <a:rPr lang="en-US" sz="1200">
              <a:latin typeface="Arial" panose="020B0604020202020204" pitchFamily="34" charset="0"/>
              <a:cs typeface="Arial" panose="020B0604020202020204" pitchFamily="34" charset="0"/>
            </a:rPr>
            <a:t>19. </a:t>
          </a:r>
          <a:r>
            <a:rPr lang="en-US" sz="1200">
              <a:solidFill>
                <a:schemeClr val="dk1"/>
              </a:solidFill>
              <a:latin typeface="Arial" panose="020B0604020202020204" pitchFamily="34" charset="0"/>
              <a:ea typeface="+mn-ea"/>
              <a:cs typeface="Arial" panose="020B0604020202020204" pitchFamily="34" charset="0"/>
            </a:rPr>
            <a:t>Enter an estimate of the annual homeowner/condominium</a:t>
          </a:r>
          <a:r>
            <a:rPr lang="en-US" sz="1200" baseline="0">
              <a:solidFill>
                <a:schemeClr val="dk1"/>
              </a:solidFill>
              <a:latin typeface="Arial" panose="020B0604020202020204" pitchFamily="34" charset="0"/>
              <a:ea typeface="+mn-ea"/>
              <a:cs typeface="Arial" panose="020B0604020202020204" pitchFamily="34" charset="0"/>
            </a:rPr>
            <a:t> association fees (if applicable).</a:t>
          </a:r>
          <a:endParaRPr lang="en-US" sz="1200">
            <a:latin typeface="Arial" panose="020B0604020202020204" pitchFamily="34" charset="0"/>
            <a:cs typeface="Arial" panose="020B0604020202020204" pitchFamily="34" charset="0"/>
          </a:endParaRPr>
        </a:p>
        <a:p>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20. This line shows the total monthly cost of taxes, insurance, and HOA</a:t>
          </a:r>
          <a:r>
            <a:rPr lang="en-US" sz="1200" baseline="0">
              <a:latin typeface="Arial" panose="020B0604020202020204" pitchFamily="34" charset="0"/>
              <a:cs typeface="Arial" panose="020B0604020202020204" pitchFamily="34" charset="0"/>
            </a:rPr>
            <a:t> fees</a:t>
          </a:r>
          <a:r>
            <a:rPr lang="en-US" sz="1200">
              <a:latin typeface="Arial" panose="020B0604020202020204" pitchFamily="34" charset="0"/>
              <a:cs typeface="Arial" panose="020B0604020202020204" pitchFamily="34" charset="0"/>
            </a:rPr>
            <a:t>.</a:t>
          </a:r>
        </a:p>
        <a:p>
          <a:r>
            <a:rPr lang="en-US" sz="1200">
              <a:latin typeface="Arial" panose="020B0604020202020204" pitchFamily="34" charset="0"/>
              <a:cs typeface="Arial" panose="020B0604020202020204" pitchFamily="34" charset="0"/>
            </a:rPr>
            <a:t> </a:t>
          </a:r>
        </a:p>
        <a:p>
          <a:r>
            <a:rPr lang="en-US" sz="1200">
              <a:latin typeface="Arial" panose="020B0604020202020204" pitchFamily="34" charset="0"/>
              <a:cs typeface="Arial" panose="020B0604020202020204" pitchFamily="34" charset="0"/>
            </a:rPr>
            <a:t>21. This line shows the buyer’s total monthly housing payment including any mortgage</a:t>
          </a:r>
          <a:r>
            <a:rPr lang="en-US" sz="1200" baseline="0">
              <a:latin typeface="Arial" panose="020B0604020202020204" pitchFamily="34" charset="0"/>
              <a:cs typeface="Arial" panose="020B0604020202020204" pitchFamily="34" charset="0"/>
            </a:rPr>
            <a:t> insurance premium (if applicable),</a:t>
          </a:r>
          <a:r>
            <a:rPr lang="en-US" sz="1200">
              <a:latin typeface="Arial" panose="020B0604020202020204" pitchFamily="34" charset="0"/>
              <a:cs typeface="Arial" panose="020B0604020202020204" pitchFamily="34" charset="0"/>
            </a:rPr>
            <a:t> taxes, and insurance.</a:t>
          </a:r>
        </a:p>
        <a:p>
          <a:r>
            <a:rPr lang="en-US" sz="1200">
              <a:latin typeface="Arial" panose="020B0604020202020204" pitchFamily="34" charset="0"/>
              <a:cs typeface="Arial" panose="020B0604020202020204" pitchFamily="34" charset="0"/>
            </a:rPr>
            <a:t> </a:t>
          </a:r>
        </a:p>
        <a:p>
          <a:r>
            <a:rPr lang="en-US" sz="1200">
              <a:latin typeface="Arial" panose="020B0604020202020204" pitchFamily="34" charset="0"/>
              <a:cs typeface="Arial" panose="020B0604020202020204" pitchFamily="34" charset="0"/>
            </a:rPr>
            <a:t>22. Enter the buyer's annual income for underwriting. This may differ from the gross household income used to determine HOME-eligibility when some of the total household income is from individuals who will not be party to the bank mortgage. For example, if an 18-year-old child is still living at home and has earned income that counts in total household income but only his parents will be on title and “borrowers” on the mortgage loan, enter just the income attributable to the parents.</a:t>
          </a:r>
        </a:p>
        <a:p>
          <a:r>
            <a:rPr lang="en-US" sz="1200">
              <a:latin typeface="Arial" panose="020B0604020202020204" pitchFamily="34" charset="0"/>
              <a:cs typeface="Arial" panose="020B0604020202020204" pitchFamily="34" charset="0"/>
            </a:rPr>
            <a:t> </a:t>
          </a:r>
        </a:p>
        <a:p>
          <a:r>
            <a:rPr lang="en-US" sz="1200">
              <a:latin typeface="Arial" panose="020B0604020202020204" pitchFamily="34" charset="0"/>
              <a:cs typeface="Arial" panose="020B0604020202020204" pitchFamily="34" charset="0"/>
            </a:rPr>
            <a:t>23. Enter the required monthly payments on other consumer outstanding consumer debt owed by the buyer(s) of the home. Typically this may include installment debt such as car or student loans and revolving debt like credit cards, merchant credit cards, and the like.</a:t>
          </a:r>
        </a:p>
        <a:p>
          <a:r>
            <a:rPr lang="en-US" sz="1200">
              <a:latin typeface="Arial" panose="020B0604020202020204" pitchFamily="34" charset="0"/>
              <a:cs typeface="Arial" panose="020B0604020202020204" pitchFamily="34" charset="0"/>
            </a:rPr>
            <a:t> </a:t>
          </a:r>
        </a:p>
        <a:p>
          <a:r>
            <a:rPr lang="en-US" sz="1200">
              <a:latin typeface="Arial" panose="020B0604020202020204" pitchFamily="34" charset="0"/>
              <a:cs typeface="Arial" panose="020B0604020202020204" pitchFamily="34" charset="0"/>
            </a:rPr>
            <a:t>24. This line shows the actual housing debt to income ratio, sometimes called the “front end” ratio for the buyer given the actual loan amount and monthly payment. PJs should compare this to any local policies they have on minimum or maximum front end ratios.</a:t>
          </a:r>
        </a:p>
        <a:p>
          <a:r>
            <a:rPr lang="en-US" sz="1200">
              <a:latin typeface="Arial" panose="020B0604020202020204" pitchFamily="34" charset="0"/>
              <a:cs typeface="Arial" panose="020B0604020202020204" pitchFamily="34" charset="0"/>
            </a:rPr>
            <a:t> </a:t>
          </a:r>
        </a:p>
        <a:p>
          <a:r>
            <a:rPr lang="en-US" sz="1200">
              <a:latin typeface="Arial" panose="020B0604020202020204" pitchFamily="34" charset="0"/>
              <a:cs typeface="Arial" panose="020B0604020202020204" pitchFamily="34" charset="0"/>
            </a:rPr>
            <a:t>25. This line shows the actual total debt to income ratio, sometimes called the “back end” ratio for the buyer given the actual loan amount and monthly payment. PJs should compare this to any local policies they have on minimum or maximum total debt ratios.</a:t>
          </a:r>
        </a:p>
        <a:p>
          <a:r>
            <a:rPr lang="en-US" sz="1200">
              <a:latin typeface="Arial" panose="020B0604020202020204" pitchFamily="34" charset="0"/>
              <a:cs typeface="Arial" panose="020B0604020202020204" pitchFamily="34" charset="0"/>
            </a:rPr>
            <a:t> </a:t>
          </a:r>
        </a:p>
        <a:p>
          <a:r>
            <a:rPr lang="en-US" sz="1200">
              <a:latin typeface="Arial" panose="020B0604020202020204" pitchFamily="34" charset="0"/>
              <a:cs typeface="Arial" panose="020B0604020202020204" pitchFamily="34" charset="0"/>
            </a:rPr>
            <a:t>26. This line shows the loan to value ratio of the buyer’s first mortgage. PJs should compare this to any limits they have on maximum loan to value ratios.  Some PJs have requirements that the first mortgage not exceed 100% LTV.</a:t>
          </a:r>
        </a:p>
        <a:p>
          <a:r>
            <a:rPr lang="en-US" sz="1200">
              <a:latin typeface="Arial" panose="020B0604020202020204" pitchFamily="34" charset="0"/>
              <a:cs typeface="Arial" panose="020B0604020202020204" pitchFamily="34" charset="0"/>
            </a:rPr>
            <a:t> </a:t>
          </a:r>
        </a:p>
        <a:p>
          <a:r>
            <a:rPr lang="en-US" sz="1200">
              <a:latin typeface="Arial" panose="020B0604020202020204" pitchFamily="34" charset="0"/>
              <a:cs typeface="Arial" panose="020B0604020202020204" pitchFamily="34" charset="0"/>
            </a:rPr>
            <a:t>27. This line shows the buyer's cash investment from line 4 as a percentage of the purchase price. PJs should compare this to any local policies on a buyers required cash investment. Many PJs require that buyers contribute at least 1-3% of the purchase price.</a:t>
          </a:r>
        </a:p>
        <a:p>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28. Enter the liquid assets of the buyers of the home</a:t>
          </a:r>
          <a:r>
            <a:rPr lang="en-US" sz="1200" baseline="0">
              <a:latin typeface="Arial" panose="020B0604020202020204" pitchFamily="34" charset="0"/>
              <a:cs typeface="Arial" panose="020B0604020202020204" pitchFamily="34" charset="0"/>
            </a:rPr>
            <a:t> that are initially available toward the buyer's contribution to the downpayment and/or closing costs.</a:t>
          </a:r>
        </a:p>
        <a:p>
          <a:endParaRPr lang="en-US" sz="1200" baseline="0">
            <a:latin typeface="Arial" panose="020B0604020202020204" pitchFamily="34" charset="0"/>
            <a:cs typeface="Arial" panose="020B0604020202020204" pitchFamily="34" charset="0"/>
          </a:endParaRPr>
        </a:p>
        <a:p>
          <a:r>
            <a:rPr lang="en-US" sz="1200" baseline="0">
              <a:latin typeface="Arial" panose="020B0604020202020204" pitchFamily="34" charset="0"/>
              <a:cs typeface="Arial" panose="020B0604020202020204" pitchFamily="34" charset="0"/>
            </a:rPr>
            <a:t>29. This line shows the buyer's cash investments toward the purchase of the home that was entered on line 5 and 6 above.</a:t>
          </a:r>
        </a:p>
        <a:p>
          <a:endParaRPr lang="en-US" sz="1200" baseline="0">
            <a:latin typeface="Arial" panose="020B0604020202020204" pitchFamily="34" charset="0"/>
            <a:cs typeface="Arial" panose="020B0604020202020204" pitchFamily="34" charset="0"/>
          </a:endParaRPr>
        </a:p>
        <a:p>
          <a:r>
            <a:rPr lang="en-US" sz="1200" baseline="0">
              <a:latin typeface="Arial" panose="020B0604020202020204" pitchFamily="34" charset="0"/>
              <a:cs typeface="Arial" panose="020B0604020202020204" pitchFamily="34" charset="0"/>
            </a:rPr>
            <a:t>30. This line shows the buyer's remaining liquid assets following the purchase.</a:t>
          </a:r>
        </a:p>
        <a:p>
          <a:endParaRPr lang="en-US" sz="1200" baseline="0">
            <a:latin typeface="Arial" panose="020B0604020202020204" pitchFamily="34" charset="0"/>
            <a:cs typeface="Arial" panose="020B0604020202020204" pitchFamily="34" charset="0"/>
          </a:endParaRPr>
        </a:p>
        <a:p>
          <a:r>
            <a:rPr lang="en-US" sz="1200" baseline="0">
              <a:latin typeface="Arial" panose="020B0604020202020204" pitchFamily="34" charset="0"/>
              <a:cs typeface="Arial" panose="020B0604020202020204" pitchFamily="34" charset="0"/>
            </a:rPr>
            <a:t>31. This line shows the buyer's remaining liquid assets expressed in terms of how many months of total monthly payments from line 21 those assets represent.  PJs should compare this to any local policy they have on cash assets following purchase. PJs are required to have standards about minimum levels of cash reserves following their purchase.</a:t>
          </a:r>
        </a:p>
        <a:p>
          <a:endParaRPr lang="en-US" sz="1200" baseline="0">
            <a:latin typeface="Arial" panose="020B0604020202020204" pitchFamily="34" charset="0"/>
            <a:cs typeface="Arial" panose="020B0604020202020204" pitchFamily="34" charset="0"/>
          </a:endParaRPr>
        </a:p>
        <a:p>
          <a:r>
            <a:rPr lang="en-US" sz="1200" baseline="0">
              <a:latin typeface="Arial" panose="020B0604020202020204" pitchFamily="34" charset="0"/>
              <a:cs typeface="Arial" panose="020B0604020202020204" pitchFamily="34" charset="0"/>
            </a:rPr>
            <a:t>32. Enter the current HOME Homeownership Value Limit from the HUD Exchange. If the proposed purchase does not meet the value limit or the debt ratio limits of the DPA program buyer underwriting policy, then a NO will appear in one or more of the cells in lines 36 to 39.</a:t>
          </a:r>
        </a:p>
        <a:p>
          <a:endParaRPr lang="en-US" sz="1200" baseline="0">
            <a:latin typeface="Arial" panose="020B0604020202020204" pitchFamily="34" charset="0"/>
            <a:cs typeface="Arial" panose="020B0604020202020204" pitchFamily="34" charset="0"/>
          </a:endParaRPr>
        </a:p>
        <a:p>
          <a:r>
            <a:rPr lang="en-US" sz="1200" baseline="0">
              <a:latin typeface="Arial" panose="020B0604020202020204" pitchFamily="34" charset="0"/>
              <a:cs typeface="Arial" panose="020B0604020202020204" pitchFamily="34" charset="0"/>
            </a:rPr>
            <a:t>40.-46. Enter "X" if the proposed first mortgage has any of the characteristics listed, which do not comply with the State's Responsible Lending Policy. If the loan is a standard mortgage loan with none of these characteristics, the loan meets the Policy and YES is noted in 47.</a:t>
          </a:r>
          <a:endParaRPr lang="en-US" sz="1200">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0</xdr:row>
      <xdr:rowOff>198120</xdr:rowOff>
    </xdr:from>
    <xdr:to>
      <xdr:col>4</xdr:col>
      <xdr:colOff>270387</xdr:colOff>
      <xdr:row>3</xdr:row>
      <xdr:rowOff>2286</xdr:rowOff>
    </xdr:to>
    <xdr:pic>
      <xdr:nvPicPr>
        <xdr:cNvPr id="4" name="Picture 3">
          <a:extLst>
            <a:ext uri="{FF2B5EF4-FFF2-40B4-BE49-F238E27FC236}">
              <a16:creationId xmlns:a16="http://schemas.microsoft.com/office/drawing/2014/main" id="{60E3CC94-21F5-2CE3-F0EF-43331C6029AE}"/>
            </a:ext>
          </a:extLst>
        </xdr:cNvPr>
        <xdr:cNvPicPr>
          <a:picLocks noChangeAspect="1"/>
        </xdr:cNvPicPr>
      </xdr:nvPicPr>
      <xdr:blipFill>
        <a:blip xmlns:r="http://schemas.openxmlformats.org/officeDocument/2006/relationships" r:embed="rId1"/>
        <a:stretch>
          <a:fillRect/>
        </a:stretch>
      </xdr:blipFill>
      <xdr:spPr>
        <a:xfrm>
          <a:off x="0" y="198120"/>
          <a:ext cx="2003937" cy="8138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7471</xdr:colOff>
      <xdr:row>0</xdr:row>
      <xdr:rowOff>256989</xdr:rowOff>
    </xdr:from>
    <xdr:to>
      <xdr:col>20</xdr:col>
      <xdr:colOff>883023</xdr:colOff>
      <xdr:row>73</xdr:row>
      <xdr:rowOff>2242</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2255500" y="256989"/>
          <a:ext cx="8316258" cy="130354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Part B: Final Buyer Underwriting Assessment</a:t>
          </a:r>
          <a:r>
            <a:rPr lang="en-US" sz="1100"/>
            <a:t>: This section of the proforma can be used to evaluate a HOME-assisted transaction where the buyer and the home are both known.  It helps a PJ assess the affordability of the actual transaction and can be used to document whether the transaction fits local requirements about debt ratios, loan to value, etc.</a:t>
          </a:r>
        </a:p>
        <a:p>
          <a:endParaRPr lang="en-US" sz="1100"/>
        </a:p>
        <a:p>
          <a:r>
            <a:rPr lang="en-US" sz="1100"/>
            <a:t>1. Enter the sales price of the home.  This should typically be the “market value” before any HOME assistance is factored in.</a:t>
          </a:r>
        </a:p>
        <a:p>
          <a:r>
            <a:rPr lang="en-US" sz="1100"/>
            <a:t> </a:t>
          </a:r>
        </a:p>
        <a:p>
          <a:r>
            <a:rPr lang="en-US" sz="1100"/>
            <a:t>2. Enter the estimated buyer closing costs.  This does not include any seller closing costs incurred by the owner/developer of the home.  If in doubt, estimate about 3-5% of the sales price.</a:t>
          </a:r>
        </a:p>
        <a:p>
          <a:r>
            <a:rPr lang="en-US" sz="1100"/>
            <a:t> </a:t>
          </a:r>
        </a:p>
        <a:p>
          <a:r>
            <a:rPr lang="en-US" sz="1100"/>
            <a:t>3. This line shows the total “cash” needed for a buyer to purchase the house and pay closing costs and prepaid expenses before any assistance is provided.</a:t>
          </a:r>
        </a:p>
        <a:p>
          <a:r>
            <a:rPr lang="en-US" sz="1100"/>
            <a:t> </a:t>
          </a:r>
        </a:p>
        <a:p>
          <a:r>
            <a:rPr lang="en-US" sz="1100"/>
            <a:t>4. Enter the cash investment made by the buyer toward their downpayment and closing costs.  Generally this will only include buyer investment shown at closing on the settlement statement.</a:t>
          </a:r>
        </a:p>
        <a:p>
          <a:r>
            <a:rPr lang="en-US" sz="1100"/>
            <a:t> </a:t>
          </a:r>
        </a:p>
        <a:p>
          <a:r>
            <a:rPr lang="en-US" sz="1100"/>
            <a:t>5 . Enter the actual mortgage the buyer will be obtaining from the lender.</a:t>
          </a:r>
        </a:p>
        <a:p>
          <a:r>
            <a:rPr lang="en-US" sz="1100"/>
            <a:t> </a:t>
          </a:r>
        </a:p>
        <a:p>
          <a:r>
            <a:rPr lang="en-US" sz="1100"/>
            <a:t>6. This line shows the total assistance the buyer will need to complete the purchase before applying any HOME assistance to the transaction.</a:t>
          </a:r>
        </a:p>
        <a:p>
          <a:r>
            <a:rPr lang="en-US" sz="1100"/>
            <a:t> </a:t>
          </a:r>
        </a:p>
        <a:p>
          <a:r>
            <a:rPr lang="en-US" sz="1100"/>
            <a:t>7. Enter the projected amount of non-HOME funded downpayment and closing cost assistance (if any) that the buyer will receive.</a:t>
          </a:r>
        </a:p>
        <a:p>
          <a:r>
            <a:rPr lang="en-US" sz="1100"/>
            <a:t> </a:t>
          </a:r>
        </a:p>
        <a:p>
          <a:r>
            <a:rPr lang="en-US" sz="1100"/>
            <a:t>8. This line shows the HOME assistance that will be needed by the buyer.  It may represent assistance toward the closing costs, the downpayment, or toward direct financing that lowers the first mortgage to an affordable level.</a:t>
          </a:r>
        </a:p>
        <a:p>
          <a:r>
            <a:rPr lang="en-US" sz="1100"/>
            <a:t> </a:t>
          </a:r>
        </a:p>
        <a:p>
          <a:r>
            <a:rPr lang="en-US" sz="1100"/>
            <a:t>9. Enter the annual interest rate for the first mortgage.  Note, the calculations below assume use of a fixed rate loan.  Most local HOME programs require assisted buyers to obtain fixed rate mortgages.  </a:t>
          </a:r>
        </a:p>
        <a:p>
          <a:r>
            <a:rPr lang="en-US" sz="1100"/>
            <a:t> </a:t>
          </a:r>
        </a:p>
        <a:p>
          <a:r>
            <a:rPr lang="en-US" sz="1100"/>
            <a:t>10. </a:t>
          </a:r>
          <a:r>
            <a:rPr lang="en-US" sz="1100">
              <a:solidFill>
                <a:schemeClr val="dk1"/>
              </a:solidFill>
              <a:effectLst/>
              <a:latin typeface="+mn-lt"/>
              <a:ea typeface="+mn-ea"/>
              <a:cs typeface="+mn-cs"/>
            </a:rPr>
            <a:t>(If applicable) Enter the annual mortgage insurance premium rate.</a:t>
          </a:r>
          <a:r>
            <a:rPr lang="en-US" sz="1100" baseline="0">
              <a:solidFill>
                <a:schemeClr val="dk1"/>
              </a:solidFill>
              <a:effectLst/>
              <a:latin typeface="+mn-lt"/>
              <a:ea typeface="+mn-ea"/>
              <a:cs typeface="+mn-cs"/>
            </a:rPr>
            <a:t> </a:t>
          </a:r>
          <a:r>
            <a:rPr lang="en-US" sz="1100" baseline="0">
              <a:solidFill>
                <a:srgbClr val="FF0000"/>
              </a:solidFill>
              <a:effectLst/>
              <a:latin typeface="+mn-lt"/>
              <a:ea typeface="+mn-ea"/>
              <a:cs typeface="+mn-cs"/>
            </a:rPr>
            <a:t>Maybe include here a link to current the FHA/HUD MIP table???</a:t>
          </a:r>
          <a:endParaRPr lang="en-US" sz="1100">
            <a:solidFill>
              <a:srgbClr val="FF0000"/>
            </a:solidFill>
          </a:endParaRPr>
        </a:p>
        <a:p>
          <a:endParaRPr lang="en-US" sz="1100"/>
        </a:p>
        <a:p>
          <a:r>
            <a:rPr lang="en-US" sz="1100"/>
            <a:t>11. Enter the mortgage term in years.  Usually this will be 30 years.</a:t>
          </a:r>
        </a:p>
        <a:p>
          <a:r>
            <a:rPr lang="en-US" sz="1100"/>
            <a:t> </a:t>
          </a:r>
        </a:p>
        <a:p>
          <a:r>
            <a:rPr lang="en-US" sz="1100"/>
            <a:t>12. This line shows the monthly principal, interest, and (if applicable) mortgage insurance premium payment based on the mortgage amount, interest rate, MIP rate</a:t>
          </a:r>
          <a:r>
            <a:rPr lang="en-US" sz="1100" baseline="0"/>
            <a:t> </a:t>
          </a:r>
          <a:r>
            <a:rPr lang="en-US" sz="1100"/>
            <a:t>and term.</a:t>
          </a:r>
        </a:p>
        <a:p>
          <a:r>
            <a:rPr lang="en-US" sz="1100"/>
            <a:t> </a:t>
          </a:r>
        </a:p>
        <a:p>
          <a:r>
            <a:rPr lang="en-US" sz="1100"/>
            <a:t>13. Enter the estimate of the annual property taxes that the buyer will have to pay.  </a:t>
          </a:r>
        </a:p>
        <a:p>
          <a:r>
            <a:rPr lang="en-US" sz="1100"/>
            <a:t> </a:t>
          </a:r>
        </a:p>
        <a:p>
          <a:r>
            <a:rPr lang="en-US" sz="1100"/>
            <a:t>14. Enter an estimate of the annual insurance premium.  </a:t>
          </a:r>
        </a:p>
        <a:p>
          <a:r>
            <a:rPr lang="en-US" sz="1100"/>
            <a:t> </a:t>
          </a:r>
        </a:p>
        <a:p>
          <a:r>
            <a:rPr lang="en-US" sz="1100"/>
            <a:t>15. </a:t>
          </a:r>
          <a:r>
            <a:rPr lang="en-US" sz="1100">
              <a:solidFill>
                <a:schemeClr val="dk1"/>
              </a:solidFill>
              <a:latin typeface="+mn-lt"/>
              <a:ea typeface="+mn-ea"/>
              <a:cs typeface="+mn-cs"/>
            </a:rPr>
            <a:t>Enter an estimate of the annual homeowner/condominium</a:t>
          </a:r>
          <a:r>
            <a:rPr lang="en-US" sz="1100" baseline="0">
              <a:solidFill>
                <a:schemeClr val="dk1"/>
              </a:solidFill>
              <a:latin typeface="+mn-lt"/>
              <a:ea typeface="+mn-ea"/>
              <a:cs typeface="+mn-cs"/>
            </a:rPr>
            <a:t> association fees (if applicable).</a:t>
          </a:r>
          <a:endParaRPr lang="en-US" sz="1100"/>
        </a:p>
        <a:p>
          <a:endParaRPr lang="en-US" sz="1100"/>
        </a:p>
        <a:p>
          <a:r>
            <a:rPr lang="en-US" sz="1100"/>
            <a:t>16. This line shows the total monthly cost of taxes, insurance, and HOA</a:t>
          </a:r>
          <a:r>
            <a:rPr lang="en-US" sz="1100" baseline="0"/>
            <a:t> fees</a:t>
          </a:r>
          <a:r>
            <a:rPr lang="en-US" sz="1100"/>
            <a:t>.</a:t>
          </a:r>
        </a:p>
        <a:p>
          <a:r>
            <a:rPr lang="en-US" sz="1100"/>
            <a:t> </a:t>
          </a:r>
        </a:p>
        <a:p>
          <a:r>
            <a:rPr lang="en-US" sz="1100"/>
            <a:t>17. This line shows the buyer’s total monthly housing payment including taxes and insurance.</a:t>
          </a:r>
        </a:p>
        <a:p>
          <a:r>
            <a:rPr lang="en-US" sz="1100"/>
            <a:t> </a:t>
          </a:r>
        </a:p>
        <a:p>
          <a:r>
            <a:rPr lang="en-US" sz="1100"/>
            <a:t>18. Enter the gross annual income of the buyer(s) of the home.  This may differ from the gross household income used to determine HOME-eligibility when some of the total household income is from individuals who will not be party to the bank mortgage.  For example, if an 18-year-old child is still living at home and has earned income that counts in total household income but only his parents will be on title and “borrowers” on the mortgage loan, enter just the income attributable to the parents.</a:t>
          </a:r>
        </a:p>
        <a:p>
          <a:r>
            <a:rPr lang="en-US" sz="1100"/>
            <a:t> </a:t>
          </a:r>
        </a:p>
        <a:p>
          <a:r>
            <a:rPr lang="en-US" sz="1100"/>
            <a:t>19. Enter the required monthly payments on other consumer outstanding consumer debt owed by the buyer(s) of the home.  Typically this may include installment debt such as car or student loans and revolving debt like credit cards, merchant credit cards, and the like.</a:t>
          </a:r>
        </a:p>
        <a:p>
          <a:r>
            <a:rPr lang="en-US" sz="1100"/>
            <a:t> </a:t>
          </a:r>
        </a:p>
        <a:p>
          <a:r>
            <a:rPr lang="en-US" sz="1100"/>
            <a:t>20. This line shows the housing debt to income ratio, sometimes called the “front end” ratio for the buyer given the actual loan amount and monthly payment.  PJs should compare this to any local policies they have on minimum or maximum front end ratios.</a:t>
          </a:r>
        </a:p>
        <a:p>
          <a:r>
            <a:rPr lang="en-US" sz="1100"/>
            <a:t> </a:t>
          </a:r>
        </a:p>
        <a:p>
          <a:r>
            <a:rPr lang="en-US" sz="1100"/>
            <a:t>21. This line shows the total debt to income ratio, sometimes called the “back end” ratio for the buyer given the actual loan amount and monthly payment.  PJs should compare this to any local policies they have on minimum or maximum total debt ratios.</a:t>
          </a:r>
        </a:p>
        <a:p>
          <a:r>
            <a:rPr lang="en-US" sz="1100"/>
            <a:t> </a:t>
          </a:r>
        </a:p>
        <a:p>
          <a:r>
            <a:rPr lang="en-US" sz="1100"/>
            <a:t>22. This line shows the loan to value ratio of the buyer’s first mortgage.  PJs should compare this to any limits they have on maximum loan to value ratios.  Some PJs have requirements that the first mortgage not exceed 100% LTV.</a:t>
          </a:r>
        </a:p>
        <a:p>
          <a:r>
            <a:rPr lang="en-US" sz="1100"/>
            <a:t> </a:t>
          </a:r>
        </a:p>
        <a:p>
          <a:r>
            <a:rPr lang="en-US" sz="1100"/>
            <a:t>23. This line shows the buyer's cash investment from line 4 as a percentage of the purchase price.  PJs should compare this to any local policies on a buyers required cash investment.  Many PJs require that buyers contribute at least 1-3% of the purchase price.</a:t>
          </a:r>
        </a:p>
        <a:p>
          <a:endParaRPr lang="en-US" sz="1100"/>
        </a:p>
        <a:p>
          <a:r>
            <a:rPr lang="en-US" sz="1100"/>
            <a:t>24. Enter the liquid assets of the buyers of the home</a:t>
          </a:r>
          <a:r>
            <a:rPr lang="en-US" sz="1100" baseline="0"/>
            <a:t> that are initially available toward the buyer's contribution to the downpayment and/or closing costs.</a:t>
          </a:r>
        </a:p>
        <a:p>
          <a:endParaRPr lang="en-US" sz="1100" baseline="0"/>
        </a:p>
        <a:p>
          <a:r>
            <a:rPr lang="en-US" sz="1100" baseline="0"/>
            <a:t>25. This line shows the buyer's cash investment toward the purchase of the home that was entered on line 4 above.</a:t>
          </a:r>
        </a:p>
        <a:p>
          <a:endParaRPr lang="en-US" sz="1100" baseline="0"/>
        </a:p>
        <a:p>
          <a:r>
            <a:rPr lang="en-US" sz="1100" baseline="0"/>
            <a:t>26. This line shows the buyer's remaining liquid assets following the purchase.</a:t>
          </a:r>
        </a:p>
        <a:p>
          <a:endParaRPr lang="en-US" sz="1100" baseline="0"/>
        </a:p>
        <a:p>
          <a:r>
            <a:rPr lang="en-US" sz="1100" baseline="0"/>
            <a:t>27. This line shows the buyer's remaining liquid assets expressed in terms of how many months of total monthly payments from line 17 those assets represent.  PJs should compare this to any local policy they have on cash assets following purchase.  Some PJs require buyers to have a minimum level of cash reserves following their purchase.</a:t>
          </a:r>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A4869-8AFE-474C-9C9F-853ED6342D4F}">
  <dimension ref="A1:J77"/>
  <sheetViews>
    <sheetView tabSelected="1" topLeftCell="B1" zoomScaleNormal="100" workbookViewId="0">
      <selection activeCell="E12" sqref="E12:F12"/>
    </sheetView>
  </sheetViews>
  <sheetFormatPr defaultColWidth="10.88671875" defaultRowHeight="15" x14ac:dyDescent="0.2"/>
  <cols>
    <col min="1" max="1" width="0" style="1" hidden="1" customWidth="1"/>
    <col min="2" max="2" width="2.44140625" style="1" bestFit="1" customWidth="1"/>
    <col min="3" max="3" width="3.6640625" style="1" customWidth="1"/>
    <col min="4" max="4" width="14.5546875" style="1" customWidth="1"/>
    <col min="5" max="5" width="9.6640625" style="1" customWidth="1"/>
    <col min="6" max="6" width="66.88671875" style="1" customWidth="1"/>
    <col min="7" max="7" width="10.88671875" style="1" customWidth="1"/>
    <col min="8" max="16384" width="10.88671875" style="1"/>
  </cols>
  <sheetData>
    <row r="1" spans="3:7" ht="46.15" customHeight="1" x14ac:dyDescent="0.25">
      <c r="F1" s="89" t="s">
        <v>69</v>
      </c>
    </row>
    <row r="2" spans="3:7" ht="18" x14ac:dyDescent="0.25">
      <c r="E2" s="2"/>
      <c r="F2" s="89" t="s">
        <v>70</v>
      </c>
      <c r="G2" s="43"/>
    </row>
    <row r="3" spans="3:7" ht="15.75" x14ac:dyDescent="0.25">
      <c r="E3" s="2"/>
      <c r="F3" s="90" t="s">
        <v>68</v>
      </c>
      <c r="G3" s="43"/>
    </row>
    <row r="4" spans="3:7" ht="15.75" x14ac:dyDescent="0.25">
      <c r="E4" s="2"/>
      <c r="F4" s="87" t="s">
        <v>72</v>
      </c>
      <c r="G4" s="43"/>
    </row>
    <row r="5" spans="3:7" ht="15.75" x14ac:dyDescent="0.25">
      <c r="C5" s="2"/>
      <c r="D5" s="2"/>
      <c r="E5" s="2"/>
      <c r="F5" s="2"/>
    </row>
    <row r="6" spans="3:7" ht="15.75" x14ac:dyDescent="0.25">
      <c r="D6" s="2" t="s">
        <v>42</v>
      </c>
      <c r="E6" s="100"/>
      <c r="F6" s="100"/>
    </row>
    <row r="7" spans="3:7" ht="15.75" x14ac:dyDescent="0.25">
      <c r="D7" s="2" t="s">
        <v>44</v>
      </c>
      <c r="E7" s="102"/>
      <c r="F7" s="103"/>
    </row>
    <row r="8" spans="3:7" ht="15.75" x14ac:dyDescent="0.25">
      <c r="D8" s="2" t="s">
        <v>43</v>
      </c>
      <c r="E8" s="101"/>
      <c r="F8" s="101"/>
    </row>
    <row r="9" spans="3:7" ht="16.5" thickBot="1" x14ac:dyDescent="0.3">
      <c r="C9" s="3"/>
      <c r="E9" s="2"/>
      <c r="F9" s="2"/>
    </row>
    <row r="10" spans="3:7" ht="15.4" customHeight="1" x14ac:dyDescent="0.2">
      <c r="C10" s="75">
        <v>1</v>
      </c>
      <c r="D10" s="88"/>
      <c r="E10" s="114" t="s">
        <v>4</v>
      </c>
      <c r="F10" s="115"/>
    </row>
    <row r="11" spans="3:7" ht="15.4" customHeight="1" x14ac:dyDescent="0.2">
      <c r="C11" s="76">
        <v>2</v>
      </c>
      <c r="D11" s="44"/>
      <c r="E11" s="98" t="s">
        <v>24</v>
      </c>
      <c r="F11" s="99"/>
    </row>
    <row r="12" spans="3:7" ht="15.4" customHeight="1" x14ac:dyDescent="0.2">
      <c r="C12" s="76">
        <v>3</v>
      </c>
      <c r="D12" s="44"/>
      <c r="E12" s="98" t="s">
        <v>37</v>
      </c>
      <c r="F12" s="99"/>
    </row>
    <row r="13" spans="3:7" ht="15.4" customHeight="1" x14ac:dyDescent="0.2">
      <c r="C13" s="77">
        <v>4</v>
      </c>
      <c r="D13" s="45">
        <f>D10+D11+D12</f>
        <v>0</v>
      </c>
      <c r="E13" s="106" t="s">
        <v>45</v>
      </c>
      <c r="F13" s="107"/>
    </row>
    <row r="14" spans="3:7" ht="15.75" x14ac:dyDescent="0.25">
      <c r="C14" s="76"/>
      <c r="E14" s="104"/>
      <c r="F14" s="105"/>
    </row>
    <row r="15" spans="3:7" ht="15.4" customHeight="1" x14ac:dyDescent="0.2">
      <c r="C15" s="78">
        <v>5</v>
      </c>
      <c r="D15" s="44"/>
      <c r="E15" s="112" t="s">
        <v>32</v>
      </c>
      <c r="F15" s="113"/>
    </row>
    <row r="16" spans="3:7" x14ac:dyDescent="0.2">
      <c r="C16" s="78">
        <v>6</v>
      </c>
      <c r="E16" s="44"/>
      <c r="F16" s="48" t="s">
        <v>41</v>
      </c>
    </row>
    <row r="17" spans="1:10" ht="15.4" customHeight="1" x14ac:dyDescent="0.2">
      <c r="C17" s="78">
        <v>7</v>
      </c>
      <c r="D17" s="44"/>
      <c r="E17" s="98" t="s">
        <v>26</v>
      </c>
      <c r="F17" s="99"/>
    </row>
    <row r="18" spans="1:10" ht="15.4" customHeight="1" x14ac:dyDescent="0.2">
      <c r="C18" s="76">
        <v>8</v>
      </c>
      <c r="D18" s="49"/>
      <c r="E18" s="98" t="s">
        <v>7</v>
      </c>
      <c r="F18" s="99"/>
    </row>
    <row r="19" spans="1:10" ht="15.75" x14ac:dyDescent="0.25">
      <c r="C19" s="76"/>
      <c r="E19" s="104"/>
      <c r="F19" s="105"/>
    </row>
    <row r="20" spans="1:10" ht="15.4" customHeight="1" x14ac:dyDescent="0.2">
      <c r="C20" s="76">
        <v>9</v>
      </c>
      <c r="D20" s="50">
        <f>D13-D15-D17-D18</f>
        <v>0</v>
      </c>
      <c r="E20" s="98" t="s">
        <v>8</v>
      </c>
      <c r="F20" s="99"/>
    </row>
    <row r="21" spans="1:10" ht="15.4" customHeight="1" x14ac:dyDescent="0.2">
      <c r="C21" s="76">
        <v>10</v>
      </c>
      <c r="D21" s="49"/>
      <c r="E21" s="116" t="s">
        <v>15</v>
      </c>
      <c r="F21" s="117"/>
    </row>
    <row r="22" spans="1:10" ht="15.4" customHeight="1" x14ac:dyDescent="0.25">
      <c r="C22" s="76">
        <v>11</v>
      </c>
      <c r="D22" s="51">
        <f>D20-D21</f>
        <v>0</v>
      </c>
      <c r="E22" s="118" t="s">
        <v>12</v>
      </c>
      <c r="F22" s="119"/>
    </row>
    <row r="23" spans="1:10" ht="15.75" x14ac:dyDescent="0.25">
      <c r="C23" s="76"/>
      <c r="E23" s="104"/>
      <c r="F23" s="105"/>
    </row>
    <row r="24" spans="1:10" ht="15.4" customHeight="1" x14ac:dyDescent="0.2">
      <c r="A24" s="52">
        <f>PMT(D24/12,D26*12,-1)</f>
        <v>2.7777777777777779E-3</v>
      </c>
      <c r="B24" s="52"/>
      <c r="C24" s="76">
        <v>12</v>
      </c>
      <c r="D24" s="53"/>
      <c r="E24" s="98" t="s">
        <v>3</v>
      </c>
      <c r="F24" s="99"/>
      <c r="H24" s="54"/>
    </row>
    <row r="25" spans="1:10" x14ac:dyDescent="0.2">
      <c r="A25" s="52">
        <f>D25/12</f>
        <v>0</v>
      </c>
      <c r="B25" s="52"/>
      <c r="C25" s="78">
        <v>13</v>
      </c>
      <c r="D25" s="53"/>
      <c r="E25" s="55"/>
      <c r="F25" s="48" t="s">
        <v>33</v>
      </c>
      <c r="G25" s="111" t="str">
        <f>IF(AND(NOT(ISBLANK(E25)),NOT(ISBLANK(D25))),"Error, enter EITHER actual amount in orange cell OR rate in yellow, not both.  Delete one.","")</f>
        <v/>
      </c>
      <c r="H25" s="111"/>
      <c r="I25" s="111"/>
      <c r="J25" s="111"/>
    </row>
    <row r="26" spans="1:10" ht="15.4" customHeight="1" x14ac:dyDescent="0.2">
      <c r="A26" s="52">
        <f>SUM(A24:A25)</f>
        <v>2.7777777777777779E-3</v>
      </c>
      <c r="B26" s="52"/>
      <c r="C26" s="76">
        <v>14</v>
      </c>
      <c r="D26" s="56">
        <v>30</v>
      </c>
      <c r="E26" s="98" t="s">
        <v>38</v>
      </c>
      <c r="F26" s="99"/>
      <c r="G26" s="111"/>
      <c r="H26" s="111"/>
      <c r="I26" s="111"/>
      <c r="J26" s="111"/>
    </row>
    <row r="27" spans="1:10" ht="15.4" customHeight="1" x14ac:dyDescent="0.2">
      <c r="C27" s="76">
        <v>15</v>
      </c>
      <c r="D27" s="57">
        <f>D18*A24</f>
        <v>0</v>
      </c>
      <c r="E27" s="98" t="s">
        <v>30</v>
      </c>
      <c r="F27" s="99"/>
      <c r="G27" s="52"/>
    </row>
    <row r="28" spans="1:10" ht="15.4" customHeight="1" x14ac:dyDescent="0.2">
      <c r="C28" s="76">
        <v>16</v>
      </c>
      <c r="D28" s="57">
        <f>IF(ISBLANK(E25),A25*D18,E25)</f>
        <v>0</v>
      </c>
      <c r="E28" s="98" t="s">
        <v>31</v>
      </c>
      <c r="F28" s="99"/>
      <c r="H28" s="54"/>
    </row>
    <row r="29" spans="1:10" ht="15.75" x14ac:dyDescent="0.25">
      <c r="C29" s="76"/>
      <c r="E29" s="104"/>
      <c r="F29" s="105"/>
    </row>
    <row r="30" spans="1:10" ht="15.4" customHeight="1" x14ac:dyDescent="0.2">
      <c r="C30" s="76">
        <v>17</v>
      </c>
      <c r="D30" s="44"/>
      <c r="E30" s="98" t="s">
        <v>0</v>
      </c>
      <c r="F30" s="99"/>
    </row>
    <row r="31" spans="1:10" ht="15.4" customHeight="1" x14ac:dyDescent="0.2">
      <c r="C31" s="76">
        <v>18</v>
      </c>
      <c r="D31" s="44"/>
      <c r="E31" s="98" t="s">
        <v>1</v>
      </c>
      <c r="F31" s="99"/>
    </row>
    <row r="32" spans="1:10" ht="15.4" customHeight="1" x14ac:dyDescent="0.2">
      <c r="C32" s="76">
        <v>19</v>
      </c>
      <c r="D32" s="44"/>
      <c r="E32" s="98" t="s">
        <v>66</v>
      </c>
      <c r="F32" s="99"/>
    </row>
    <row r="33" spans="3:6" ht="15.4" customHeight="1" x14ac:dyDescent="0.2">
      <c r="C33" s="76">
        <v>20</v>
      </c>
      <c r="D33" s="50">
        <f>(D30+D31+D32)/12</f>
        <v>0</v>
      </c>
      <c r="E33" s="98" t="s">
        <v>25</v>
      </c>
      <c r="F33" s="99"/>
    </row>
    <row r="34" spans="3:6" ht="15.75" x14ac:dyDescent="0.25">
      <c r="C34" s="76"/>
      <c r="E34" s="104"/>
      <c r="F34" s="105"/>
    </row>
    <row r="35" spans="3:6" ht="15.4" customHeight="1" x14ac:dyDescent="0.2">
      <c r="C35" s="78">
        <v>21</v>
      </c>
      <c r="D35" s="57">
        <f>D27+D28+D33</f>
        <v>0</v>
      </c>
      <c r="E35" s="98" t="s">
        <v>39</v>
      </c>
      <c r="F35" s="99"/>
    </row>
    <row r="36" spans="3:6" ht="15.75" x14ac:dyDescent="0.25">
      <c r="C36" s="76"/>
      <c r="E36" s="104"/>
      <c r="F36" s="105"/>
    </row>
    <row r="37" spans="3:6" ht="15.4" customHeight="1" x14ac:dyDescent="0.2">
      <c r="C37" s="76">
        <v>22</v>
      </c>
      <c r="D37" s="49"/>
      <c r="E37" s="98" t="s">
        <v>34</v>
      </c>
      <c r="F37" s="99"/>
    </row>
    <row r="38" spans="3:6" ht="15.4" customHeight="1" x14ac:dyDescent="0.2">
      <c r="C38" s="78">
        <v>23</v>
      </c>
      <c r="D38" s="44"/>
      <c r="E38" s="98" t="s">
        <v>40</v>
      </c>
      <c r="F38" s="99"/>
    </row>
    <row r="39" spans="3:6" ht="15.75" x14ac:dyDescent="0.25">
      <c r="C39" s="76"/>
      <c r="E39" s="104"/>
      <c r="F39" s="105"/>
    </row>
    <row r="40" spans="3:6" ht="15.4" customHeight="1" x14ac:dyDescent="0.2">
      <c r="C40" s="76">
        <v>24</v>
      </c>
      <c r="D40" s="58" t="e">
        <f>D35/(D37/12)</f>
        <v>#DIV/0!</v>
      </c>
      <c r="E40" s="98" t="s">
        <v>52</v>
      </c>
      <c r="F40" s="99"/>
    </row>
    <row r="41" spans="3:6" ht="15.4" customHeight="1" x14ac:dyDescent="0.2">
      <c r="C41" s="78">
        <v>25</v>
      </c>
      <c r="D41" s="58" t="e">
        <f>(D38+D35)/(D37/12)</f>
        <v>#DIV/0!</v>
      </c>
      <c r="E41" s="98" t="s">
        <v>53</v>
      </c>
      <c r="F41" s="99"/>
    </row>
    <row r="42" spans="3:6" ht="15.4" customHeight="1" x14ac:dyDescent="0.2">
      <c r="C42" s="78">
        <v>26</v>
      </c>
      <c r="D42" s="58" t="e">
        <f>D18/D10</f>
        <v>#DIV/0!</v>
      </c>
      <c r="E42" s="98" t="s">
        <v>13</v>
      </c>
      <c r="F42" s="99"/>
    </row>
    <row r="43" spans="3:6" ht="15.6" customHeight="1" x14ac:dyDescent="0.2">
      <c r="C43" s="79">
        <v>27</v>
      </c>
      <c r="D43" s="59" t="e">
        <f>(D15+E16)/D10</f>
        <v>#DIV/0!</v>
      </c>
      <c r="E43" s="106" t="s">
        <v>14</v>
      </c>
      <c r="F43" s="107"/>
    </row>
    <row r="44" spans="3:6" ht="15.6" customHeight="1" x14ac:dyDescent="0.2">
      <c r="C44" s="80"/>
      <c r="D44" s="60"/>
      <c r="E44" s="46"/>
      <c r="F44" s="47"/>
    </row>
    <row r="45" spans="3:6" ht="15.6" customHeight="1" x14ac:dyDescent="0.2">
      <c r="C45" s="76">
        <v>28</v>
      </c>
      <c r="D45" s="49"/>
      <c r="E45" s="98" t="s">
        <v>23</v>
      </c>
      <c r="F45" s="99"/>
    </row>
    <row r="46" spans="3:6" ht="15.6" customHeight="1" x14ac:dyDescent="0.2">
      <c r="C46" s="78">
        <v>29</v>
      </c>
      <c r="D46" s="50">
        <f>D15</f>
        <v>0</v>
      </c>
      <c r="E46" s="98" t="s">
        <v>20</v>
      </c>
      <c r="F46" s="99"/>
    </row>
    <row r="47" spans="3:6" ht="15.6" customHeight="1" x14ac:dyDescent="0.2">
      <c r="C47" s="78">
        <v>30</v>
      </c>
      <c r="D47" s="50">
        <f>D45-D46</f>
        <v>0</v>
      </c>
      <c r="E47" s="98" t="s">
        <v>21</v>
      </c>
      <c r="F47" s="99"/>
    </row>
    <row r="48" spans="3:6" ht="15.6" customHeight="1" thickBot="1" x14ac:dyDescent="0.25">
      <c r="C48" s="81">
        <v>31</v>
      </c>
      <c r="D48" s="61" t="e">
        <f>D47/D35</f>
        <v>#DIV/0!</v>
      </c>
      <c r="E48" s="91" t="s">
        <v>73</v>
      </c>
      <c r="F48" s="92"/>
    </row>
    <row r="49" spans="3:6" ht="15.75" x14ac:dyDescent="0.25">
      <c r="C49" s="76"/>
      <c r="D49" s="36"/>
      <c r="E49" s="104"/>
      <c r="F49" s="105"/>
    </row>
    <row r="50" spans="3:6" ht="15.75" x14ac:dyDescent="0.2">
      <c r="C50" s="95" t="s">
        <v>46</v>
      </c>
      <c r="D50" s="96"/>
      <c r="E50" s="96"/>
      <c r="F50" s="97"/>
    </row>
    <row r="51" spans="3:6" ht="15.75" x14ac:dyDescent="0.25">
      <c r="C51" s="78">
        <v>32</v>
      </c>
      <c r="D51" s="64"/>
      <c r="E51" s="65" t="s">
        <v>47</v>
      </c>
      <c r="F51" s="66"/>
    </row>
    <row r="52" spans="3:6" ht="15.75" x14ac:dyDescent="0.25">
      <c r="C52" s="78">
        <v>33</v>
      </c>
      <c r="D52" s="67">
        <v>0.28000000000000003</v>
      </c>
      <c r="E52" s="65" t="s">
        <v>50</v>
      </c>
      <c r="F52" s="66"/>
    </row>
    <row r="53" spans="3:6" ht="15.75" x14ac:dyDescent="0.25">
      <c r="C53" s="78">
        <v>34</v>
      </c>
      <c r="D53" s="67">
        <v>0.2</v>
      </c>
      <c r="E53" s="65" t="s">
        <v>51</v>
      </c>
      <c r="F53" s="66"/>
    </row>
    <row r="54" spans="3:6" ht="15.75" x14ac:dyDescent="0.25">
      <c r="C54" s="78">
        <v>35</v>
      </c>
      <c r="D54" s="67">
        <v>0.36</v>
      </c>
      <c r="E54" s="65" t="s">
        <v>49</v>
      </c>
      <c r="F54" s="66"/>
    </row>
    <row r="55" spans="3:6" ht="15.4" customHeight="1" x14ac:dyDescent="0.25">
      <c r="C55" s="78">
        <v>36</v>
      </c>
      <c r="D55" s="68" t="str">
        <f>IF(D10&gt;D51,"NO","YES")</f>
        <v>YES</v>
      </c>
      <c r="E55" s="112" t="s">
        <v>48</v>
      </c>
      <c r="F55" s="113"/>
    </row>
    <row r="56" spans="3:6" ht="15.4" customHeight="1" x14ac:dyDescent="0.25">
      <c r="C56" s="78">
        <v>37</v>
      </c>
      <c r="D56" s="68" t="e">
        <f>IF(D40&gt;D52,"NO","YES")</f>
        <v>#DIV/0!</v>
      </c>
      <c r="E56" s="98" t="s">
        <v>54</v>
      </c>
      <c r="F56" s="99"/>
    </row>
    <row r="57" spans="3:6" ht="15.4" customHeight="1" x14ac:dyDescent="0.25">
      <c r="C57" s="78">
        <v>38</v>
      </c>
      <c r="D57" s="68" t="e">
        <f>IF(D40&lt;D53,"NO","YES")</f>
        <v>#DIV/0!</v>
      </c>
      <c r="E57" s="98" t="s">
        <v>64</v>
      </c>
      <c r="F57" s="99"/>
    </row>
    <row r="58" spans="3:6" ht="15.4" customHeight="1" thickBot="1" x14ac:dyDescent="0.3">
      <c r="C58" s="82">
        <v>39</v>
      </c>
      <c r="D58" s="69" t="e">
        <f>IF(D41&gt;D54,"NO","YES")</f>
        <v>#DIV/0!</v>
      </c>
      <c r="E58" s="91" t="s">
        <v>55</v>
      </c>
      <c r="F58" s="92"/>
    </row>
    <row r="59" spans="3:6" ht="15.4" customHeight="1" x14ac:dyDescent="0.25">
      <c r="C59" s="75"/>
      <c r="D59" s="70"/>
      <c r="E59" s="93"/>
      <c r="F59" s="94"/>
    </row>
    <row r="60" spans="3:6" ht="15.4" customHeight="1" x14ac:dyDescent="0.2">
      <c r="C60" s="95" t="s">
        <v>62</v>
      </c>
      <c r="D60" s="96"/>
      <c r="E60" s="96"/>
      <c r="F60" s="97"/>
    </row>
    <row r="61" spans="3:6" ht="15.4" customHeight="1" x14ac:dyDescent="0.25">
      <c r="C61" s="78">
        <v>40</v>
      </c>
      <c r="D61" s="71"/>
      <c r="E61" s="72" t="s">
        <v>58</v>
      </c>
      <c r="F61" s="73"/>
    </row>
    <row r="62" spans="3:6" ht="15.4" customHeight="1" x14ac:dyDescent="0.25">
      <c r="C62" s="78">
        <v>41</v>
      </c>
      <c r="D62" s="71"/>
      <c r="E62" s="72" t="s">
        <v>59</v>
      </c>
      <c r="F62" s="73"/>
    </row>
    <row r="63" spans="3:6" ht="15.4" customHeight="1" x14ac:dyDescent="0.25">
      <c r="C63" s="78">
        <v>42</v>
      </c>
      <c r="D63" s="71"/>
      <c r="E63" s="72" t="s">
        <v>57</v>
      </c>
      <c r="F63" s="73"/>
    </row>
    <row r="64" spans="3:6" ht="15.4" customHeight="1" x14ac:dyDescent="0.25">
      <c r="C64" s="78">
        <v>43</v>
      </c>
      <c r="D64" s="71"/>
      <c r="E64" s="72" t="s">
        <v>56</v>
      </c>
      <c r="F64" s="73"/>
    </row>
    <row r="65" spans="3:7" ht="15.4" customHeight="1" x14ac:dyDescent="0.25">
      <c r="C65" s="78">
        <v>44</v>
      </c>
      <c r="D65" s="71"/>
      <c r="E65" s="72" t="s">
        <v>60</v>
      </c>
      <c r="F65" s="73"/>
    </row>
    <row r="66" spans="3:7" ht="15.4" customHeight="1" x14ac:dyDescent="0.25">
      <c r="C66" s="78">
        <v>45</v>
      </c>
      <c r="D66" s="71"/>
      <c r="E66" s="72" t="s">
        <v>67</v>
      </c>
      <c r="F66" s="73"/>
    </row>
    <row r="67" spans="3:7" ht="15.4" customHeight="1" x14ac:dyDescent="0.25">
      <c r="C67" s="78">
        <v>46</v>
      </c>
      <c r="D67" s="71"/>
      <c r="E67" s="72" t="s">
        <v>61</v>
      </c>
      <c r="F67" s="73"/>
    </row>
    <row r="68" spans="3:7" ht="15.4" customHeight="1" x14ac:dyDescent="0.25">
      <c r="C68" s="78"/>
      <c r="D68" s="74"/>
      <c r="E68" s="46"/>
      <c r="F68" s="47"/>
    </row>
    <row r="69" spans="3:7" ht="15.4" customHeight="1" thickBot="1" x14ac:dyDescent="0.3">
      <c r="C69" s="81">
        <v>47</v>
      </c>
      <c r="D69" s="69" t="str">
        <f>IF(COUNTIF(D61:D67,"X")&gt;0,"NO","YES")</f>
        <v>YES</v>
      </c>
      <c r="E69" s="62" t="s">
        <v>63</v>
      </c>
      <c r="F69" s="63"/>
    </row>
    <row r="71" spans="3:7" x14ac:dyDescent="0.2">
      <c r="C71" s="108" t="s">
        <v>65</v>
      </c>
      <c r="D71" s="108"/>
      <c r="E71" s="108"/>
      <c r="F71" s="108"/>
    </row>
    <row r="72" spans="3:7" x14ac:dyDescent="0.2">
      <c r="C72" s="108"/>
      <c r="D72" s="108"/>
      <c r="E72" s="108"/>
      <c r="F72" s="108"/>
    </row>
    <row r="74" spans="3:7" x14ac:dyDescent="0.2">
      <c r="C74" s="109"/>
      <c r="D74" s="110"/>
      <c r="F74" s="35"/>
    </row>
    <row r="75" spans="3:7" ht="18.600000000000001" customHeight="1" x14ac:dyDescent="0.2">
      <c r="D75" s="84" t="s">
        <v>43</v>
      </c>
      <c r="F75" s="84" t="s">
        <v>71</v>
      </c>
    </row>
    <row r="76" spans="3:7" ht="23.45" customHeight="1" x14ac:dyDescent="0.2">
      <c r="D76" s="86"/>
      <c r="E76" s="85"/>
      <c r="F76" s="85"/>
      <c r="G76" s="85"/>
    </row>
    <row r="77" spans="3:7" x14ac:dyDescent="0.2">
      <c r="F77" s="83"/>
    </row>
  </sheetData>
  <sheetProtection sheet="1" objects="1" scenarios="1"/>
  <mergeCells count="50">
    <mergeCell ref="C71:F72"/>
    <mergeCell ref="C74:D74"/>
    <mergeCell ref="G25:J26"/>
    <mergeCell ref="E55:F55"/>
    <mergeCell ref="E10:F10"/>
    <mergeCell ref="E11:F11"/>
    <mergeCell ref="E13:F13"/>
    <mergeCell ref="E15:F15"/>
    <mergeCell ref="E17:F17"/>
    <mergeCell ref="E18:F18"/>
    <mergeCell ref="E20:F20"/>
    <mergeCell ref="E21:F21"/>
    <mergeCell ref="E19:F19"/>
    <mergeCell ref="E14:F14"/>
    <mergeCell ref="E12:F12"/>
    <mergeCell ref="E22:F22"/>
    <mergeCell ref="E24:F24"/>
    <mergeCell ref="E43:F43"/>
    <mergeCell ref="E49:F49"/>
    <mergeCell ref="E56:F56"/>
    <mergeCell ref="E36:F36"/>
    <mergeCell ref="E37:F37"/>
    <mergeCell ref="E38:F38"/>
    <mergeCell ref="E39:F39"/>
    <mergeCell ref="E40:F40"/>
    <mergeCell ref="E6:F6"/>
    <mergeCell ref="E8:F8"/>
    <mergeCell ref="E7:F7"/>
    <mergeCell ref="E41:F41"/>
    <mergeCell ref="E42:F42"/>
    <mergeCell ref="E31:F31"/>
    <mergeCell ref="E32:F32"/>
    <mergeCell ref="E33:F33"/>
    <mergeCell ref="E34:F34"/>
    <mergeCell ref="E35:F35"/>
    <mergeCell ref="E26:F26"/>
    <mergeCell ref="E27:F27"/>
    <mergeCell ref="E28:F28"/>
    <mergeCell ref="E29:F29"/>
    <mergeCell ref="E30:F30"/>
    <mergeCell ref="E23:F23"/>
    <mergeCell ref="E58:F58"/>
    <mergeCell ref="E59:F59"/>
    <mergeCell ref="C60:F60"/>
    <mergeCell ref="E45:F45"/>
    <mergeCell ref="E46:F46"/>
    <mergeCell ref="E47:F47"/>
    <mergeCell ref="E48:F48"/>
    <mergeCell ref="C50:F50"/>
    <mergeCell ref="E57:F57"/>
  </mergeCells>
  <pageMargins left="0.75" right="0.75" top="1" bottom="1" header="0.5" footer="0.5"/>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4"/>
  <sheetViews>
    <sheetView zoomScale="85" zoomScaleNormal="85" workbookViewId="0">
      <selection activeCell="D37" sqref="D37"/>
    </sheetView>
  </sheetViews>
  <sheetFormatPr defaultColWidth="10.88671875" defaultRowHeight="15" x14ac:dyDescent="0.2"/>
  <cols>
    <col min="1" max="1" width="3.6640625" customWidth="1"/>
    <col min="2" max="2" width="48" bestFit="1" customWidth="1"/>
    <col min="3" max="3" width="9.6640625" customWidth="1"/>
    <col min="5" max="5" width="10.88671875" customWidth="1"/>
  </cols>
  <sheetData>
    <row r="1" spans="1:5" ht="20.25" x14ac:dyDescent="0.3">
      <c r="A1" s="28" t="s">
        <v>16</v>
      </c>
    </row>
    <row r="3" spans="1:5" ht="15.75" x14ac:dyDescent="0.25">
      <c r="A3" s="2"/>
      <c r="B3" s="2" t="s">
        <v>17</v>
      </c>
      <c r="C3" s="2"/>
      <c r="D3" s="2"/>
    </row>
    <row r="4" spans="1:5" x14ac:dyDescent="0.2">
      <c r="A4" s="3"/>
      <c r="B4" s="29" t="s">
        <v>11</v>
      </c>
      <c r="C4" s="29"/>
      <c r="D4" s="1"/>
    </row>
    <row r="5" spans="1:5" ht="16.5" thickBot="1" x14ac:dyDescent="0.3">
      <c r="A5" s="3"/>
      <c r="B5" s="2" t="s">
        <v>18</v>
      </c>
      <c r="C5" s="2"/>
      <c r="D5" s="1"/>
    </row>
    <row r="6" spans="1:5" x14ac:dyDescent="0.2">
      <c r="A6" s="14">
        <v>1</v>
      </c>
      <c r="B6" s="17" t="s">
        <v>4</v>
      </c>
      <c r="C6" s="40"/>
      <c r="D6" s="24">
        <v>155000</v>
      </c>
    </row>
    <row r="7" spans="1:5" x14ac:dyDescent="0.2">
      <c r="A7" s="12">
        <v>2</v>
      </c>
      <c r="B7" s="21" t="s">
        <v>24</v>
      </c>
      <c r="C7" s="21"/>
      <c r="D7" s="42">
        <v>9731.9699999999993</v>
      </c>
    </row>
    <row r="8" spans="1:5" x14ac:dyDescent="0.2">
      <c r="A8" s="12"/>
      <c r="B8" s="38" t="s">
        <v>37</v>
      </c>
      <c r="C8" s="21"/>
      <c r="D8" s="42">
        <v>0</v>
      </c>
    </row>
    <row r="9" spans="1:5" x14ac:dyDescent="0.2">
      <c r="A9" s="12">
        <v>3</v>
      </c>
      <c r="B9" s="18" t="s">
        <v>5</v>
      </c>
      <c r="C9" s="18"/>
      <c r="D9" s="7">
        <f>D6+D7+D8</f>
        <v>164731.97</v>
      </c>
      <c r="E9" s="1" t="s">
        <v>27</v>
      </c>
    </row>
    <row r="10" spans="1:5" ht="15.75" x14ac:dyDescent="0.25">
      <c r="A10" s="5"/>
      <c r="B10" s="4"/>
      <c r="C10" s="4"/>
      <c r="D10" s="6"/>
    </row>
    <row r="11" spans="1:5" x14ac:dyDescent="0.2">
      <c r="A11" s="19">
        <v>4</v>
      </c>
      <c r="B11" s="35" t="s">
        <v>32</v>
      </c>
      <c r="C11" s="20"/>
      <c r="D11" s="42">
        <f>1000+846.56</f>
        <v>1846.56</v>
      </c>
      <c r="E11" s="1" t="s">
        <v>28</v>
      </c>
    </row>
    <row r="12" spans="1:5" x14ac:dyDescent="0.2">
      <c r="A12" s="19"/>
      <c r="B12" s="38" t="s">
        <v>36</v>
      </c>
      <c r="C12" s="9"/>
    </row>
    <row r="13" spans="1:5" x14ac:dyDescent="0.2">
      <c r="A13" s="19"/>
      <c r="B13" s="38" t="s">
        <v>26</v>
      </c>
      <c r="C13" s="38"/>
      <c r="D13" s="42">
        <v>139.61000000000001</v>
      </c>
      <c r="E13" s="1" t="s">
        <v>29</v>
      </c>
    </row>
    <row r="14" spans="1:5" x14ac:dyDescent="0.2">
      <c r="A14" s="12">
        <v>5</v>
      </c>
      <c r="B14" s="18" t="s">
        <v>7</v>
      </c>
      <c r="C14" s="18"/>
      <c r="D14" s="9">
        <v>111925</v>
      </c>
    </row>
    <row r="15" spans="1:5" x14ac:dyDescent="0.2">
      <c r="A15" s="15"/>
      <c r="B15" s="1"/>
      <c r="C15" s="1"/>
      <c r="D15" s="6"/>
    </row>
    <row r="16" spans="1:5" x14ac:dyDescent="0.2">
      <c r="A16" s="19">
        <v>6</v>
      </c>
      <c r="B16" s="20" t="s">
        <v>8</v>
      </c>
      <c r="C16" s="20"/>
      <c r="D16" s="7">
        <f>D9-D11-D13-D14</f>
        <v>50820.800000000017</v>
      </c>
    </row>
    <row r="17" spans="1:6" x14ac:dyDescent="0.2">
      <c r="A17" s="12">
        <v>7</v>
      </c>
      <c r="B17" s="22" t="s">
        <v>15</v>
      </c>
      <c r="C17" s="22"/>
      <c r="D17" s="9">
        <v>1080</v>
      </c>
    </row>
    <row r="18" spans="1:6" ht="15.75" x14ac:dyDescent="0.25">
      <c r="A18" s="13">
        <v>8</v>
      </c>
      <c r="B18" s="32" t="s">
        <v>12</v>
      </c>
      <c r="C18" s="32"/>
      <c r="D18" s="8">
        <f>D16-D17</f>
        <v>49740.800000000017</v>
      </c>
    </row>
    <row r="19" spans="1:6" x14ac:dyDescent="0.2">
      <c r="A19" s="15"/>
      <c r="B19" s="1"/>
      <c r="C19" s="1"/>
      <c r="D19" s="6"/>
    </row>
    <row r="20" spans="1:6" x14ac:dyDescent="0.2">
      <c r="A20" s="19">
        <v>9</v>
      </c>
      <c r="B20" s="20" t="s">
        <v>3</v>
      </c>
      <c r="C20" s="20"/>
      <c r="D20" s="11">
        <v>5.7500000000000002E-2</v>
      </c>
      <c r="E20" s="33">
        <f>PMT(D20/12,D22*12,-1)</f>
        <v>5.8357285644355297E-3</v>
      </c>
      <c r="F20" s="34">
        <f>E20*D14</f>
        <v>653.16391957444671</v>
      </c>
    </row>
    <row r="21" spans="1:6" x14ac:dyDescent="0.2">
      <c r="A21" s="19">
        <v>10</v>
      </c>
      <c r="B21" s="38" t="s">
        <v>33</v>
      </c>
      <c r="C21" s="41">
        <v>72.91</v>
      </c>
      <c r="D21" s="11">
        <v>8.5000000000000006E-3</v>
      </c>
      <c r="E21" s="33">
        <f>D21/12</f>
        <v>7.0833333333333338E-4</v>
      </c>
      <c r="F21" s="34">
        <f>E21*D14</f>
        <v>79.280208333333334</v>
      </c>
    </row>
    <row r="22" spans="1:6" x14ac:dyDescent="0.2">
      <c r="A22" s="12">
        <v>11</v>
      </c>
      <c r="B22" s="18" t="s">
        <v>2</v>
      </c>
      <c r="C22" s="18"/>
      <c r="D22" s="10">
        <v>30</v>
      </c>
      <c r="E22" s="33">
        <f>SUM(E20:E21)</f>
        <v>6.544061897768863E-3</v>
      </c>
    </row>
    <row r="23" spans="1:6" x14ac:dyDescent="0.2">
      <c r="A23" s="12"/>
      <c r="B23" s="36" t="s">
        <v>30</v>
      </c>
      <c r="C23" s="36"/>
      <c r="D23" s="37">
        <f>F20</f>
        <v>653.16391957444671</v>
      </c>
      <c r="E23" s="33"/>
    </row>
    <row r="24" spans="1:6" x14ac:dyDescent="0.2">
      <c r="A24" s="13">
        <v>12</v>
      </c>
      <c r="B24" s="39" t="s">
        <v>31</v>
      </c>
      <c r="C24" s="36"/>
      <c r="D24" s="37">
        <f>IF(ISBLANK(C21),F21,C21)</f>
        <v>72.91</v>
      </c>
      <c r="F24" s="34"/>
    </row>
    <row r="25" spans="1:6" x14ac:dyDescent="0.2">
      <c r="A25" s="5"/>
      <c r="B25" s="1"/>
      <c r="C25" s="1"/>
      <c r="D25" s="6"/>
    </row>
    <row r="26" spans="1:6" x14ac:dyDescent="0.2">
      <c r="A26" s="19">
        <v>13</v>
      </c>
      <c r="B26" s="20" t="s">
        <v>0</v>
      </c>
      <c r="C26" s="20"/>
      <c r="D26" s="9">
        <f>391.63*12</f>
        <v>4699.5599999999995</v>
      </c>
    </row>
    <row r="27" spans="1:6" x14ac:dyDescent="0.2">
      <c r="A27" s="12">
        <v>14</v>
      </c>
      <c r="B27" s="18" t="s">
        <v>1</v>
      </c>
      <c r="C27" s="18"/>
      <c r="D27" s="9"/>
    </row>
    <row r="28" spans="1:6" x14ac:dyDescent="0.2">
      <c r="A28" s="13">
        <v>15</v>
      </c>
      <c r="B28" s="18" t="s">
        <v>19</v>
      </c>
      <c r="C28" s="18"/>
      <c r="D28" s="9"/>
    </row>
    <row r="29" spans="1:6" x14ac:dyDescent="0.2">
      <c r="A29" s="12">
        <v>16</v>
      </c>
      <c r="B29" s="21" t="s">
        <v>25</v>
      </c>
      <c r="C29" s="21"/>
      <c r="D29" s="7">
        <f>(D26+D27+D28)/12</f>
        <v>391.62999999999994</v>
      </c>
    </row>
    <row r="30" spans="1:6" x14ac:dyDescent="0.2">
      <c r="A30" s="15"/>
      <c r="B30" s="1"/>
      <c r="C30" s="1"/>
      <c r="D30" s="6"/>
    </row>
    <row r="31" spans="1:6" x14ac:dyDescent="0.2">
      <c r="A31" s="19">
        <v>17</v>
      </c>
      <c r="B31" s="20" t="s">
        <v>9</v>
      </c>
      <c r="C31" s="20"/>
      <c r="D31" s="37">
        <f>D23+D24+D29</f>
        <v>1117.7039195744467</v>
      </c>
    </row>
    <row r="32" spans="1:6" x14ac:dyDescent="0.2">
      <c r="A32" s="15"/>
      <c r="B32" s="1"/>
      <c r="C32" s="1"/>
      <c r="D32" s="6"/>
    </row>
    <row r="33" spans="1:4" x14ac:dyDescent="0.2">
      <c r="A33" s="23">
        <v>18</v>
      </c>
      <c r="B33" s="35" t="s">
        <v>34</v>
      </c>
      <c r="C33" s="20"/>
      <c r="D33" s="9">
        <v>49329</v>
      </c>
    </row>
    <row r="34" spans="1:4" x14ac:dyDescent="0.2">
      <c r="A34" s="23">
        <v>19</v>
      </c>
      <c r="B34" s="35" t="s">
        <v>35</v>
      </c>
      <c r="C34" s="30"/>
      <c r="D34" s="9">
        <v>525</v>
      </c>
    </row>
    <row r="35" spans="1:4" x14ac:dyDescent="0.2">
      <c r="A35" s="5"/>
      <c r="B35" s="1"/>
      <c r="C35" s="1"/>
      <c r="D35" s="6"/>
    </row>
    <row r="36" spans="1:4" x14ac:dyDescent="0.2">
      <c r="A36" s="12">
        <v>20</v>
      </c>
      <c r="B36" s="18" t="s">
        <v>6</v>
      </c>
      <c r="C36" s="18"/>
      <c r="D36" s="25">
        <f>D31/(D33/12)</f>
        <v>0.27189780929865515</v>
      </c>
    </row>
    <row r="37" spans="1:4" x14ac:dyDescent="0.2">
      <c r="A37" s="23">
        <v>21</v>
      </c>
      <c r="B37" s="20" t="s">
        <v>10</v>
      </c>
      <c r="C37" s="20"/>
      <c r="D37" s="25">
        <f>(D34+D31)/(D33/12)</f>
        <v>0.39961173011602424</v>
      </c>
    </row>
    <row r="38" spans="1:4" x14ac:dyDescent="0.2">
      <c r="A38" s="23">
        <v>22</v>
      </c>
      <c r="B38" s="20" t="s">
        <v>13</v>
      </c>
      <c r="C38" s="20"/>
      <c r="D38" s="25">
        <f>D14/D6</f>
        <v>0.72209677419354834</v>
      </c>
    </row>
    <row r="39" spans="1:4" ht="15.75" thickBot="1" x14ac:dyDescent="0.25">
      <c r="A39" s="26">
        <v>23</v>
      </c>
      <c r="B39" s="16" t="s">
        <v>14</v>
      </c>
      <c r="C39" s="16"/>
      <c r="D39" s="27">
        <f>(D11+C12)/D6</f>
        <v>1.1913290322580644E-2</v>
      </c>
    </row>
    <row r="40" spans="1:4" x14ac:dyDescent="0.2">
      <c r="A40" s="1"/>
      <c r="B40" s="1"/>
      <c r="C40" s="1"/>
      <c r="D40" s="1"/>
    </row>
    <row r="41" spans="1:4" x14ac:dyDescent="0.2">
      <c r="A41" s="12">
        <v>24</v>
      </c>
      <c r="B41" s="21" t="s">
        <v>23</v>
      </c>
      <c r="C41" s="21"/>
      <c r="D41" s="9"/>
    </row>
    <row r="42" spans="1:4" x14ac:dyDescent="0.2">
      <c r="A42" s="23">
        <v>25</v>
      </c>
      <c r="B42" s="20" t="s">
        <v>20</v>
      </c>
      <c r="C42" s="20"/>
      <c r="D42" s="7">
        <f>D11</f>
        <v>1846.56</v>
      </c>
    </row>
    <row r="43" spans="1:4" x14ac:dyDescent="0.2">
      <c r="A43" s="23">
        <v>26</v>
      </c>
      <c r="B43" s="20" t="s">
        <v>21</v>
      </c>
      <c r="C43" s="20"/>
      <c r="D43" s="7">
        <f>D41-D42</f>
        <v>-1846.56</v>
      </c>
    </row>
    <row r="44" spans="1:4" ht="15.75" thickBot="1" x14ac:dyDescent="0.25">
      <c r="A44" s="26">
        <v>27</v>
      </c>
      <c r="B44" s="16" t="s">
        <v>22</v>
      </c>
      <c r="C44" s="16"/>
      <c r="D44" s="31">
        <f>D43/D31</f>
        <v>-1.6521012118335034</v>
      </c>
    </row>
  </sheetData>
  <pageMargins left="0.75" right="0.75" top="1" bottom="1" header="0.5" footer="0.5"/>
  <pageSetup orientation="portrait" horizontalDpi="1200" verticalDpi="1200" r:id="rId1"/>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91548C0DFC6A04CA5CB27982DFD8AB6" ma:contentTypeVersion="15" ma:contentTypeDescription="Create a new document." ma:contentTypeScope="" ma:versionID="8bfafc65ad1ee061588be456e11898ef">
  <xsd:schema xmlns:xsd="http://www.w3.org/2001/XMLSchema" xmlns:xs="http://www.w3.org/2001/XMLSchema" xmlns:p="http://schemas.microsoft.com/office/2006/metadata/properties" xmlns:ns3="e2ffe4c6-224e-4526-ac36-a35983d01ded" xmlns:ns4="abab31e9-7142-434c-a7f8-ffb1dae4926b" targetNamespace="http://schemas.microsoft.com/office/2006/metadata/properties" ma:root="true" ma:fieldsID="1f60a5f94b5c6f85f25c3b97e1803aac" ns3:_="" ns4:_="">
    <xsd:import namespace="e2ffe4c6-224e-4526-ac36-a35983d01ded"/>
    <xsd:import namespace="abab31e9-7142-434c-a7f8-ffb1dae4926b"/>
    <xsd:element name="properties">
      <xsd:complexType>
        <xsd:sequence>
          <xsd:element name="documentManagement">
            <xsd:complexType>
              <xsd:all>
                <xsd:element ref="ns3:SharedWithUsers" minOccurs="0"/>
                <xsd:element ref="ns3:SharingHintHash" minOccurs="0"/>
                <xsd:element ref="ns3:SharedWithDetails"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ffe4c6-224e-4526-ac36-a35983d01de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description=""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bab31e9-7142-434c-a7f8-ffb1dae4926b"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descrip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81F9557-5DED-4E91-9D6C-64DCE5E657C6}">
  <ds:schemaRefs>
    <ds:schemaRef ds:uri="http://schemas.microsoft.com/sharepoint/v3/contenttype/forms"/>
  </ds:schemaRefs>
</ds:datastoreItem>
</file>

<file path=customXml/itemProps2.xml><?xml version="1.0" encoding="utf-8"?>
<ds:datastoreItem xmlns:ds="http://schemas.openxmlformats.org/officeDocument/2006/customXml" ds:itemID="{1238EF7A-CE0C-4E7E-A00E-BF33BBB391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ffe4c6-224e-4526-ac36-a35983d01ded"/>
    <ds:schemaRef ds:uri="abab31e9-7142-434c-a7f8-ffb1dae492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CF42A2-A2B0-4A05-9CA1-4CF48287E75F}">
  <ds:schemaRefs>
    <ds:schemaRef ds:uri="abab31e9-7142-434c-a7f8-ffb1dae4926b"/>
    <ds:schemaRef ds:uri="http://schemas.microsoft.com/office/2006/metadata/properties"/>
    <ds:schemaRef ds:uri="http://purl.org/dc/dcmitype/"/>
    <ds:schemaRef ds:uri="http://schemas.microsoft.com/office/2006/documentManagement/types"/>
    <ds:schemaRef ds:uri="http://purl.org/dc/terms/"/>
    <ds:schemaRef ds:uri="http://www.w3.org/XML/1998/namespace"/>
    <ds:schemaRef ds:uri="http://purl.org/dc/elements/1.1/"/>
    <ds:schemaRef ds:uri="http://schemas.microsoft.com/office/infopath/2007/PartnerControls"/>
    <ds:schemaRef ds:uri="http://schemas.openxmlformats.org/package/2006/metadata/core-properties"/>
    <ds:schemaRef ds:uri="e2ffe4c6-224e-4526-ac36-a35983d01de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Underwriting Tool</vt:lpstr>
      <vt:lpstr>Final Buyer Underwriting</vt:lpstr>
      <vt:lpstr>'Final Buyer Underwriting'!Print_Area</vt:lpstr>
      <vt:lpstr>'Underwriting Tool'!Print_Area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Training &amp; Development Associates</dc:creator>
  <cp:lastModifiedBy>Schmalz, Amber L.</cp:lastModifiedBy>
  <cp:lastPrinted>2020-01-09T14:43:52Z</cp:lastPrinted>
  <dcterms:created xsi:type="dcterms:W3CDTF">2000-12-14T20:38:47Z</dcterms:created>
  <dcterms:modified xsi:type="dcterms:W3CDTF">2025-12-22T14:49:22Z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0x010100591548C0DFC6A04CA5CB27982DFD8AB6</vt:lpwstr>
  </property>
</Properties>
</file>